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tables/table6.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ables/table7.xml" ContentType="application/vnd.openxmlformats-officedocument.spreadsheetml.table+xml"/>
  <Override PartName="/xl/tables/table8.xml" ContentType="application/vnd.openxmlformats-officedocument.spreadsheetml.table+xml"/>
  <Override PartName="/xl/drawings/drawing7.xml" ContentType="application/vnd.openxmlformats-officedocument.drawing+xml"/>
  <Override PartName="/xl/tables/table9.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tables/table10.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8985" windowHeight="4200"/>
  </bookViews>
  <sheets>
    <sheet name="SDG Target Indicators" sheetId="1" r:id="rId1"/>
    <sheet name="Aichi Target Indicators" sheetId="2" r:id="rId2"/>
    <sheet name="UNCCD" sheetId="3" r:id="rId3"/>
    <sheet name="Possible Future UNFCCC" sheetId="4" r:id="rId4"/>
    <sheet name="UNECE SEEA Climate" sheetId="14" r:id="rId5"/>
    <sheet name="BIP" sheetId="5" r:id="rId6"/>
    <sheet name="IPBES" sheetId="8" r:id="rId7"/>
    <sheet name="SENDAI" sheetId="7" r:id="rId8"/>
    <sheet name="RAMSAR" sheetId="6" r:id="rId9"/>
    <sheet name="Full Possibilities" sheetId="12" r:id="rId10"/>
  </sheets>
  <definedNames>
    <definedName name="_xlnm._FilterDatabase" localSheetId="1" hidden="1">'Aichi Target Indicators'!$A$1:$L$111</definedName>
    <definedName name="_xlnm._FilterDatabase" localSheetId="0" hidden="1">'SDG Target Indicators'!$A$1:$L$57</definedName>
  </definedNames>
  <calcPr calcId="152511"/>
</workbook>
</file>

<file path=xl/calcChain.xml><?xml version="1.0" encoding="utf-8"?>
<calcChain xmlns="http://schemas.openxmlformats.org/spreadsheetml/2006/main">
  <c r="M53" i="14" l="1"/>
  <c r="M52" i="14"/>
  <c r="M51" i="14"/>
  <c r="M54" i="14" s="1"/>
  <c r="Q124" i="12" l="1"/>
  <c r="M90" i="12" l="1"/>
  <c r="M96" i="12"/>
  <c r="M95" i="12"/>
  <c r="M94" i="12"/>
  <c r="M93" i="12"/>
  <c r="M92" i="12"/>
  <c r="M91" i="12"/>
  <c r="M97" i="12" l="1"/>
  <c r="P131" i="12"/>
  <c r="P130" i="12"/>
  <c r="P129" i="12"/>
  <c r="P128" i="12"/>
  <c r="P127" i="12"/>
  <c r="P126" i="12"/>
  <c r="Q123" i="12"/>
  <c r="Q120" i="12"/>
  <c r="Q119" i="12"/>
  <c r="Q118" i="12"/>
  <c r="Q117" i="12"/>
  <c r="Q116" i="12"/>
  <c r="Q115" i="12"/>
  <c r="Q114" i="12"/>
  <c r="Q113" i="12"/>
  <c r="R112" i="12"/>
  <c r="Q112" i="12"/>
  <c r="P132" i="12" l="1"/>
  <c r="Q121" i="12"/>
  <c r="Q108" i="12"/>
  <c r="Q107" i="12"/>
  <c r="Q106" i="12"/>
  <c r="Q105" i="12"/>
  <c r="Q104" i="12"/>
  <c r="Q103" i="12"/>
  <c r="Q102" i="12"/>
  <c r="Q101" i="12"/>
  <c r="R100" i="12"/>
  <c r="Q100" i="12"/>
  <c r="Q96" i="12"/>
  <c r="Q95" i="12"/>
  <c r="Q94" i="12"/>
  <c r="Q93" i="12"/>
  <c r="Q92" i="12"/>
  <c r="Q91" i="12"/>
  <c r="Q90" i="12"/>
  <c r="Q89" i="12"/>
  <c r="Q88" i="12"/>
  <c r="R88" i="12"/>
  <c r="Q109" i="12" l="1"/>
  <c r="Q97" i="12"/>
  <c r="S82" i="12" l="1"/>
  <c r="S83" i="12"/>
  <c r="S84" i="12"/>
  <c r="S85" i="12"/>
  <c r="S86" i="12"/>
  <c r="S81" i="12"/>
  <c r="S66" i="12"/>
  <c r="S67" i="12"/>
  <c r="S68" i="12"/>
  <c r="S69" i="12"/>
  <c r="S70" i="12"/>
  <c r="S71" i="12"/>
  <c r="S72" i="12"/>
  <c r="S73" i="12"/>
  <c r="S74" i="12"/>
  <c r="S75" i="12"/>
  <c r="S76" i="12"/>
  <c r="S77" i="12"/>
  <c r="S78" i="12"/>
  <c r="S60" i="12"/>
  <c r="S56" i="12"/>
  <c r="S55" i="12"/>
  <c r="S40" i="12"/>
  <c r="S34" i="12"/>
  <c r="S35" i="12"/>
  <c r="S36" i="12"/>
  <c r="S37" i="12"/>
  <c r="S33" i="12"/>
  <c r="S15" i="12"/>
  <c r="S14" i="12"/>
  <c r="S11" i="12"/>
  <c r="S12" i="12"/>
  <c r="S10" i="12"/>
  <c r="S8" i="12"/>
  <c r="S2" i="12"/>
  <c r="K19" i="6"/>
  <c r="K18" i="6"/>
  <c r="K17" i="6"/>
  <c r="L91" i="8"/>
  <c r="L90" i="8"/>
  <c r="L89" i="8"/>
  <c r="K74" i="5"/>
  <c r="K73" i="5"/>
  <c r="K72" i="5"/>
  <c r="M24" i="3"/>
  <c r="M25" i="3"/>
  <c r="M26" i="3"/>
  <c r="M55" i="4"/>
  <c r="M54" i="4"/>
  <c r="M53" i="4"/>
  <c r="K117" i="2"/>
  <c r="K116" i="2"/>
  <c r="K115" i="2"/>
  <c r="K62" i="1"/>
  <c r="K61" i="1"/>
  <c r="K60" i="1"/>
  <c r="R119" i="12" l="1"/>
  <c r="R115" i="12"/>
  <c r="P115" i="12" s="1"/>
  <c r="R118" i="12"/>
  <c r="P118" i="12" s="1"/>
  <c r="R114" i="12"/>
  <c r="P114" i="12" s="1"/>
  <c r="R117" i="12"/>
  <c r="P117" i="12" s="1"/>
  <c r="R113" i="12"/>
  <c r="R120" i="12"/>
  <c r="P120" i="12" s="1"/>
  <c r="R116" i="12"/>
  <c r="P116" i="12" s="1"/>
  <c r="P119" i="12"/>
  <c r="R108" i="12"/>
  <c r="P108" i="12" s="1"/>
  <c r="R104" i="12"/>
  <c r="P104" i="12" s="1"/>
  <c r="R94" i="12"/>
  <c r="P94" i="12" s="1"/>
  <c r="R90" i="12"/>
  <c r="P90" i="12" s="1"/>
  <c r="R107" i="12"/>
  <c r="P107" i="12" s="1"/>
  <c r="R103" i="12"/>
  <c r="P103" i="12" s="1"/>
  <c r="R93" i="12"/>
  <c r="P93" i="12" s="1"/>
  <c r="R89" i="12"/>
  <c r="R95" i="12"/>
  <c r="P95" i="12" s="1"/>
  <c r="R91" i="12"/>
  <c r="P91" i="12" s="1"/>
  <c r="R106" i="12"/>
  <c r="P106" i="12" s="1"/>
  <c r="R102" i="12"/>
  <c r="P102" i="12" s="1"/>
  <c r="R101" i="12"/>
  <c r="P101" i="12" s="1"/>
  <c r="R96" i="12"/>
  <c r="P96" i="12" s="1"/>
  <c r="R92" i="12"/>
  <c r="P92" i="12" s="1"/>
  <c r="R105" i="12"/>
  <c r="P105" i="12" s="1"/>
  <c r="K63" i="1"/>
  <c r="K20" i="6"/>
  <c r="L92" i="8"/>
  <c r="M56" i="4"/>
  <c r="M27" i="3"/>
  <c r="K118" i="2"/>
  <c r="R121" i="12" l="1"/>
  <c r="P113" i="12"/>
  <c r="P121" i="12" s="1"/>
  <c r="P89" i="12"/>
  <c r="P97" i="12" s="1"/>
  <c r="R97" i="12"/>
  <c r="R109" i="12"/>
  <c r="P109" i="12"/>
  <c r="K75" i="5"/>
</calcChain>
</file>

<file path=xl/sharedStrings.xml><?xml version="1.0" encoding="utf-8"?>
<sst xmlns="http://schemas.openxmlformats.org/spreadsheetml/2006/main" count="4547" uniqueCount="1907">
  <si>
    <t>Indicator ID</t>
  </si>
  <si>
    <t>Custodian Agency</t>
  </si>
  <si>
    <r>
      <rPr>
        <b/>
        <u/>
        <sz val="12"/>
        <color theme="1"/>
        <rFont val="Arial"/>
        <family val="2"/>
      </rPr>
      <t xml:space="preserve">GOAL 2 - </t>
    </r>
    <r>
      <rPr>
        <b/>
        <sz val="10"/>
        <color theme="1"/>
        <rFont val="Arial"/>
        <family val="2"/>
      </rPr>
      <t xml:space="preserve">
</t>
    </r>
  </si>
  <si>
    <t>SDG 2.4.1</t>
  </si>
  <si>
    <t>2.4.1 - Proportion of agricultural area under productive and sustainable agriculture</t>
  </si>
  <si>
    <t>FAO; partner with UNEP</t>
  </si>
  <si>
    <t>Tier III</t>
  </si>
  <si>
    <t xml:space="preserve">The land use classification in the SEEA Central Framework provides an agreed method in classifying agricultural area for the nominator of the ratio indicator. </t>
  </si>
  <si>
    <t>The SEEA land account can provide the information required to inform the nominator of the ratio indicator only</t>
  </si>
  <si>
    <t>Partial</t>
  </si>
  <si>
    <t>SDG 2.5.2</t>
  </si>
  <si>
    <t>2.5.2 Proportion of local breeds classified as being at risk, not at risk or at unknown level of risk of extinction</t>
  </si>
  <si>
    <t>Tier I</t>
  </si>
  <si>
    <r>
      <rPr>
        <b/>
        <u/>
        <sz val="11"/>
        <color theme="1"/>
        <rFont val="Arial"/>
        <family val="2"/>
      </rPr>
      <t xml:space="preserve">GOAL 6 - </t>
    </r>
    <r>
      <rPr>
        <b/>
        <sz val="11"/>
        <color theme="1"/>
        <rFont val="Arial"/>
        <family val="2"/>
      </rPr>
      <t xml:space="preserve">
</t>
    </r>
  </si>
  <si>
    <t>SDG 6.3.1</t>
  </si>
  <si>
    <t>6.3.1 - Proportion of wastewater safely treated</t>
  </si>
  <si>
    <t>WHO, UN-Habitat, UNSD; partner with UNEP, OECD, Eurostat</t>
  </si>
  <si>
    <t>Tier II</t>
  </si>
  <si>
    <t>Started data collection and will run through 2017.
Preliminary estimates are available for 140 countries for 6.2.1, which provides the household portion of the indicator by the World Bank and the JMP (http://www.worldbank.org/en/topic/water/publication/the-costs-of-meeting-the-2030-sustainable-development-goal-targets-on-drinking-water-sanitation-and-hygiene). 
Goal website: www.wssinfo.org</t>
  </si>
  <si>
    <t>None</t>
  </si>
  <si>
    <t>SDG 6.3.2</t>
  </si>
  <si>
    <t>UNEP; partner with UN-Water</t>
  </si>
  <si>
    <t>Water quality indicator previously developed by GEMS/Water</t>
  </si>
  <si>
    <t>As of end of September 2017, data for indicator 6.3.2 has been submitted to UN Environment by 33 countries and more countries are expected to submit by the end of the year</t>
  </si>
  <si>
    <t>Full</t>
  </si>
  <si>
    <t>SDG 6.4.1</t>
  </si>
  <si>
    <t xml:space="preserve">6.4.1 - Change in water-use efficiency over time                                                                                  </t>
  </si>
  <si>
    <t>FAO; partner with UNEP, IUCN, UNSD, OECD, Eurostat</t>
  </si>
  <si>
    <t>SDG 6.4.2</t>
  </si>
  <si>
    <t>6.4.2 - Level of water stress: freshwater withdrawal as a proportion of available freshwater resources</t>
  </si>
  <si>
    <t xml:space="preserve">Total freshwater withdrawn by all major sectors as a proportion of total renewable freshwater resources (after taking into account environmental water requirements). </t>
  </si>
  <si>
    <t>Forty-eight countries have data for 2010-present. New data for the indicator are planned to be produced for most countries between 2017-2018 and will be available through Aquastat.</t>
  </si>
  <si>
    <t xml:space="preserve">SEEA is not explicitly mentioned but calculation of TRWR generally matches up with IRWS, with the exception of any mention of overlaps. In IRWS, Total Actual Renewable Water Resources = [Internal Renewable Water Resources + Actual External Renewable Water Resources] = [external inflows + surface water run-off + groundwater recharge - (overlap + treaty obligations)],
where overlap is defined as natural transfers of groundwater to surface water - natural transfers of surface water to groundwater.
= (B.1.a + D.6 + B.2.1 + B.2.2.b - C.2.1.1.a.a - olp)
We recommend that the definitions provided in the SEEA-Water are used to calculate this indicator. It would be defined as follows: 
Total Abstraction / Total Actual Renewable Water Resources
</t>
  </si>
  <si>
    <t>SDG 6.6.1</t>
  </si>
  <si>
    <t>6.6.1 - Change in the extent of water-related ecosystems over time</t>
  </si>
  <si>
    <t>UNEP, Ramsar; partner with UN-Water, IUCN</t>
  </si>
  <si>
    <t>N/A</t>
  </si>
  <si>
    <t>SDG 6.a.1</t>
  </si>
  <si>
    <t>6.a.1 -  Amount of water- and sanitation-related official development assistance that is part of a government-coordinated spending plan</t>
  </si>
  <si>
    <t>WHO, UNEP, OECD; partner with UN-Water</t>
  </si>
  <si>
    <t>GOAL 7</t>
  </si>
  <si>
    <t>SDG 7.2.1</t>
  </si>
  <si>
    <t>7.2.1 - Renewable energy share in the total final energy consumption</t>
  </si>
  <si>
    <t>UNSD, IEA, IRENA; partner with World Bank, UN-Energy</t>
  </si>
  <si>
    <t>SDG 7.3.1</t>
  </si>
  <si>
    <t>7.3.1 - Energy intensity measured in terms of primary energy and GDP</t>
  </si>
  <si>
    <t>UNSD, IEA; partner with World Bank, UN-Energy</t>
  </si>
  <si>
    <t>SDG 7.a.1</t>
  </si>
  <si>
    <t>7.a.1 - International financial flows to developing countries in support of clean energy research and development and renewable energy production, including hybrid systems</t>
  </si>
  <si>
    <t>OECD, IRENA; partner with IEA, UN-Energy, UNEP</t>
  </si>
  <si>
    <t>Not up yet!</t>
  </si>
  <si>
    <t>SDG 7.b.1</t>
  </si>
  <si>
    <t>7.b.1 - Investments in energy efficiency as a proportion of GDP and the amount of foreign direct investment in financial transfer for infrastructure and technology to sustainable development services</t>
  </si>
  <si>
    <t>IEA</t>
  </si>
  <si>
    <t>GOAL 8</t>
  </si>
  <si>
    <t>SDG 8.4.1</t>
  </si>
  <si>
    <t>8.4.1 - Material footprint, material footprint per capital, and material footprint per GDP</t>
  </si>
  <si>
    <t>UNEP; partner with OECD</t>
  </si>
  <si>
    <t>SDG 8.4.2</t>
  </si>
  <si>
    <t>8.4.2 - Domestic material consumption, domestic material consumption per capital, and domestic material consumption per GDP</t>
  </si>
  <si>
    <t>SDG 8.9.1</t>
  </si>
  <si>
    <t>8.9.1 - Tourism direct GDP as a proportion of total GDP and in growth rate</t>
  </si>
  <si>
    <t>UNWTO; partner with UNEP</t>
  </si>
  <si>
    <t>SDG 8.9.2</t>
  </si>
  <si>
    <t>8.9.2 - Proportion of jobs in sustainable tourism industries out of total tourism jobs</t>
  </si>
  <si>
    <t>UNWTO</t>
  </si>
  <si>
    <t>Goal 9</t>
  </si>
  <si>
    <t>SDG 9.4.1</t>
  </si>
  <si>
    <t>9.4.1 - CO2 emission per unit of value added</t>
  </si>
  <si>
    <t>UNIDO, IEA; partner with UNEP</t>
  </si>
  <si>
    <t>Goal 11</t>
  </si>
  <si>
    <t>SDG 11.3.1</t>
  </si>
  <si>
    <t>11.3.1 Ratio of land consumption rate to population growth rate</t>
  </si>
  <si>
    <t>SDG 11.4.1</t>
  </si>
  <si>
    <t>11.4.1 - Total expenditure (public and private) per capita spent on the preservation, protection and conservation of all cultural and natural heritage, by type of heritage (cultural, natural, mixed and World Heritage Centre designation), level of government (national, regional and local/municipal), type of expenditure (operating expenditure/investment) and type of private funding (donations in kind, private non-profit sector and sponsorship)</t>
  </si>
  <si>
    <t>UNESCO-UIS; partner with IUCN</t>
  </si>
  <si>
    <t>SDG 11.6.1</t>
  </si>
  <si>
    <t>11.6.1 - Proportion of urban solid waste regularly collected and with adequate final discharge out of total urban solid waste generated, by cities</t>
  </si>
  <si>
    <t>UN-Habitat, UNSD; partner with UNEP</t>
  </si>
  <si>
    <t>SDG 11.7.1</t>
  </si>
  <si>
    <t>11.7.1 Average share of built-up area of cities that is open space for public use for all, by sex, age and persons with disabilities</t>
  </si>
  <si>
    <t>UN-Habitat</t>
  </si>
  <si>
    <t>SDG 11.c.1</t>
  </si>
  <si>
    <t>11.c.1 - Proportion of financial support to the least developed countries that is allocated to the construction and retrofitting of sustainable, resilient and resource-efficient buildings utilizing local materials</t>
  </si>
  <si>
    <t>The Indicator could be aligned with the SEEA methodology.  Other Satellite Accounts (Households-CSV) can provide additional information to complete the indicator.</t>
  </si>
  <si>
    <t>Goal 12</t>
  </si>
  <si>
    <t>SDG 12.2.1</t>
  </si>
  <si>
    <t xml:space="preserve">12.2.1 - Material footprint, material footprint per capita, and material footprint per GDP </t>
  </si>
  <si>
    <t>The 'material footprint (MF)' may be defined as the raw material extraction equivalents (RME) necessary to produce goods and services for domestic final use (final household consumption, final government consumption, gross fixed capital formation). At economy-wide level indicator has been termed raw material consumption (RMC) and it can be considered aligned to SEEA-CF although it is not explicitly mentioned.</t>
  </si>
  <si>
    <t>SDG 12.2.2</t>
  </si>
  <si>
    <t>12.2.2 - Domestic material consumption, domestic material consumption per capita and domestic material consumption per GDP</t>
  </si>
  <si>
    <t>See 8.4.2</t>
  </si>
  <si>
    <t>SDG 12.5.1</t>
  </si>
  <si>
    <t>12.5.1 - National recycling rate, tons of material recycled</t>
  </si>
  <si>
    <t>UNSD, UNEP; partner with OECD, Eurostat</t>
  </si>
  <si>
    <t>SDG  12.b.1</t>
  </si>
  <si>
    <t>12.b.1 -  Number of sustainable tourism strategies or policies and implemented action plans with agreed monitoring and evaluation tools</t>
  </si>
  <si>
    <t>SDG  12.c.1</t>
  </si>
  <si>
    <t>12.c.1 - Amount of fossil-fuel subsidies per unit of GDP (production and consumption) and as a proportion of total national expenditure on fossil fuels</t>
  </si>
  <si>
    <t>UNEP</t>
  </si>
  <si>
    <t>Goal 14</t>
  </si>
  <si>
    <t>SDG 14.1.1</t>
  </si>
  <si>
    <t>14.1.1 - Index of coastal eutrophication and floating plastic debris density</t>
  </si>
  <si>
    <t>UNEP; partner with IOC-UNESCO, IMO, FAO</t>
  </si>
  <si>
    <t>SDG 14.3.1</t>
  </si>
  <si>
    <t>14.3.1 Average marine acidity (pH) measured at agreed suite of representative sampling stations</t>
  </si>
  <si>
    <t>IOC-UNESCO; partner with UNEP</t>
  </si>
  <si>
    <t>SDG  14.4.1</t>
  </si>
  <si>
    <t xml:space="preserve">14.4.1 - Proportion of fish stocks within biologically sustainable levels                                        </t>
  </si>
  <si>
    <t>FAO</t>
  </si>
  <si>
    <t xml:space="preserve">There is no data at a country level at the moment. To compute the indicator, one needs to carry out a stock assessment that uses fish catch statistics, fishing effort data and biological information and fit the data to a population dynamics model. After completing the stock assessment for all stocks concerned, fish stocks that have abundance at or above the level associated with the maximum sustainable yield are counted as biologically sustainable and otherwise are considered as overfished. 
FAO has estimated fish stocks around the world since 1974 to 2013, representing 70% of global landings. However, these assessments have not been done at the country level. </t>
  </si>
  <si>
    <t>SDG 14.5.1</t>
  </si>
  <si>
    <t>14.5.1 - Coverage of protected areas in relation to marine areas</t>
  </si>
  <si>
    <t>UNEP-WCMC, UNEP; partner with Ramsar</t>
  </si>
  <si>
    <t>SDG 14.6.1</t>
  </si>
  <si>
    <t>14.6.1 - Progress by countries in the degree of implementation of international instruments aiming to combat illegal, unreported and unregulated fishing</t>
  </si>
  <si>
    <t xml:space="preserve">Not up </t>
  </si>
  <si>
    <t>SDG 14.7.1</t>
  </si>
  <si>
    <t>14.7.1 - Sustainable fisheries as a proportion of GDP in small island developing States, least developed countries and all countries</t>
  </si>
  <si>
    <t>FAO, UNEP-WCMC</t>
  </si>
  <si>
    <t>SDG 14.a.1</t>
  </si>
  <si>
    <t>14.a.1 - Proportion of total research budget allocated to research in the field of marine technology</t>
  </si>
  <si>
    <t>Goal 15</t>
  </si>
  <si>
    <t>SDG 15.1.1</t>
  </si>
  <si>
    <t>15.1.1 - Forest area as a proportion of total land area</t>
  </si>
  <si>
    <t xml:space="preserve">FAO collects data on forest areas from countries every 5-10 years as part of the Global Forest Resources Assessment (FRA). FRA 2015 contains information for 234 countries and territories on more than 100 variables related to the extent of forests, their conditions, uses and values for 1990, 2000, 2005, 2010 and 2015. </t>
  </si>
  <si>
    <t>SDG 15.1.2</t>
  </si>
  <si>
    <t>15.1.2 Proportion of important sites for terrestrial and freshwater biodiversity that are covered by protected areas, by ecosystem type</t>
  </si>
  <si>
    <t>SDG 15.2.1</t>
  </si>
  <si>
    <t>15.2.1 - Progress towards sustainable forest management</t>
  </si>
  <si>
    <t>FAO; partner with UNEP, UNFCCC</t>
  </si>
  <si>
    <t>SDG 15.3.1</t>
  </si>
  <si>
    <t>15.3.1 - Proportion of land that is degraded over total land area</t>
  </si>
  <si>
    <t>UNCCD; partner with FAO, UNEP</t>
  </si>
  <si>
    <t>Data on indicator and sub-indicators will be provided by national authorities to the UNCCD in their national reports following a standard format every 4 years beginning in 2018 (or through other national data platforms/mechanisms endorsed by UNSC). National data is not currently available for all sub-indicators, though regional and global data are.</t>
  </si>
  <si>
    <t>SDG 15.4.1</t>
  </si>
  <si>
    <t>15.4.1 - Coverage by protected areas of important sites for mountain biodiversity</t>
  </si>
  <si>
    <t>UNEP-WCMC, UNEP</t>
  </si>
  <si>
    <t>SDG 15.4.2</t>
  </si>
  <si>
    <t>15.4.2- Mountain Green Cover Index</t>
  </si>
  <si>
    <t>Data for the indicator comes from land cover data extracted from FAO Collect Earth tool and the global map of mountains produced by FAO/MPS in 2015 based on the UNEP-WCMC mountain classification.</t>
  </si>
  <si>
    <t>SDG 15.5.1</t>
  </si>
  <si>
    <t>15.5.1 - Red List Index</t>
  </si>
  <si>
    <t>IUCN; partner with UNEP, CITES</t>
  </si>
  <si>
    <r>
      <rPr>
        <b/>
        <u/>
        <sz val="11"/>
        <color theme="1"/>
        <rFont val="Arial"/>
        <family val="2"/>
      </rPr>
      <t xml:space="preserve">Red List Index - </t>
    </r>
    <r>
      <rPr>
        <sz val="11"/>
        <color theme="1"/>
        <rFont val="Arial"/>
        <family val="2"/>
      </rPr>
      <t xml:space="preserve">The rest of extinction is a function of the natural population dynamics, distribution and abundance of species, environmental change, and human activities directly or indirectly influencing population abundance. The IUCN Red List categories of the IUCN Red List of Threatened Species take these factors and others into account in determining the overall status of species. 
The Red List Index measures trends in the overall extinction risk of sets of species and is an indicator of trends in the status of biodiversity. Red List Index defined by IUCN is a weighted index and calculated from the number of species in each Red List Category and the number changing Categories between assessments as a result of genuine improvement or deterioration in status. 
</t>
    </r>
    <r>
      <rPr>
        <b/>
        <u/>
        <sz val="11"/>
        <color theme="1"/>
        <rFont val="Arial"/>
        <family val="2"/>
      </rPr>
      <t xml:space="preserve">
</t>
    </r>
  </si>
  <si>
    <t>National data comes from governments, NGOs and academia, working jointly or separately. Data are submitted by national agencies to IUCN or are gathered by Red List Partnership. Current data are available for all countries in the world and updated approximately once every four years.</t>
  </si>
  <si>
    <t>SDG 15.9.1</t>
  </si>
  <si>
    <t>15.9.1 - Progress towards national targets established in accordance with Aichi Biodiversity Target 2 of the Strategic Plan for Biodiversity 2011-2020</t>
  </si>
  <si>
    <t>CBD-Secretariat, UNEP</t>
  </si>
  <si>
    <t xml:space="preserve">The topic "biodiversity and ecosystem values" is strongly related with the SEEA Experimental Ecosystem Accounting and their implementation. This indicator could be developed where the SEEA can provide important contextual information but further work is needed. The SEEA Experimental Ecosystem Accounting provides methodology in integrating biodiversity and ecosystem services values into standard economic data including the national accounts. </t>
  </si>
  <si>
    <t>SDG 15.a.1</t>
  </si>
  <si>
    <t>15.a.1 - Official development assistance and public expenditure on conservation and sustainable use of biodiversity and ecosystems</t>
  </si>
  <si>
    <t>OECD, UNEP, World Bank</t>
  </si>
  <si>
    <t>Tier I/III</t>
  </si>
  <si>
    <t xml:space="preserve">Expenditures on biodiversity and ecosystems are included in the SEEA, in the Classification of Environmental Activities.  In particular included are the following CEA (Environmental Protection and Resource Management) classes:
EP 4: Protection and remediation of soil, groundwater and surface water refers to measures and activities aimed at the prevention of pollutant infiltration, cleaning up of soils and water bodies and the protection of soil from erosion and other physical degradation as well as from salinization. 
4.1 Prevention of pollutant infiltration
4.2 Cleaning up of soil and water bodies
4.3 Protection of soil from erosion and other physical degradation
4.4 Prevention and remediation of soil salinity
4.5 Measurement, control, laboratories and the like
4.6 Other activities
EP 6: Protection of biodiversity and landscape refers to measures and activities aimed at the protection and rehabilitation of fauna and flora species, ecosystems and habitats as well as the protection and rehabilitation of natural and semi-natural landscapes.
6.1 Protection and rehabilitation of species and habitats
6.2 Protection of natural and semi-natural landscapes
6.3 Measurement, control, laboratories and the like
6.4 Other activities
RM 13 Management of other biological resources (excluding timber and aquatic resources) Includes the activities and actions aiming at minimizing the intake of biological resources other than timber and aquatic resources through in-process modifications as well as the use of alternative resources and any other kind of measure.
13.1 Reduction of the intake of biological resources
13.2 Replenishment of biological resources stocks6.3 Measurement, control, laboratories and the like
13.3 Measurement, control, laboratories and the like related to biological resources stocks
13.4 Other activities for the management of biological resources
</t>
  </si>
  <si>
    <t>Goal 17</t>
  </si>
  <si>
    <t xml:space="preserve">17.1.1 - Total government revenue as a proportion of GDP, by source
</t>
  </si>
  <si>
    <t>IMF; partner with OECD, World Bank</t>
  </si>
  <si>
    <t>17.1.2 - Proportion of domestic budget funded by domestic taxes</t>
  </si>
  <si>
    <t>IMF</t>
  </si>
  <si>
    <t>Specific Indicator</t>
  </si>
  <si>
    <t>Number of countries implementing natural resource accounts, excluding energy, within the System of Environmental-Economic Accounting (SEEA)</t>
  </si>
  <si>
    <t>X</t>
  </si>
  <si>
    <t>N/A - Binary</t>
  </si>
  <si>
    <t>No</t>
  </si>
  <si>
    <t>Progress towards Aichi Target 2 is the proposed indicator for SDG Target 15.9</t>
  </si>
  <si>
    <t>Target 4</t>
  </si>
  <si>
    <t>Red List Index (Impacts of utilization)</t>
  </si>
  <si>
    <t>https://www.bipindicators.net/indicators/red-list-index/red-list-index-impacts-of-utilisation</t>
  </si>
  <si>
    <t>Krausman et al (2013)</t>
  </si>
  <si>
    <t>Human appropriation of freshwater (water footprint)</t>
  </si>
  <si>
    <t>Joint Research Council</t>
  </si>
  <si>
    <t>Number of cities applying and reporting on the Cities Biodiversity Index</t>
  </si>
  <si>
    <t>Y</t>
  </si>
  <si>
    <t>Ratio of land consumption rate to population growth rate</t>
  </si>
  <si>
    <t>Target 5</t>
  </si>
  <si>
    <t>Trends in tree cover</t>
  </si>
  <si>
    <t>Hansen et al</t>
  </si>
  <si>
    <t>Forest area as a proportion of total land area</t>
  </si>
  <si>
    <t>Proportion of important sites for terrestrial and freshwater biodiversity that are covered by protected areas, by ecosystem type</t>
  </si>
  <si>
    <t>Change in the extent of water-related ecosystems over time</t>
  </si>
  <si>
    <t>UN Water</t>
  </si>
  <si>
    <t>Natural habitat extent (land area minus urban and agriculture)</t>
  </si>
  <si>
    <t>PBL</t>
  </si>
  <si>
    <t>Wetland extent</t>
  </si>
  <si>
    <t>WCMC</t>
  </si>
  <si>
    <t>UNCCD</t>
  </si>
  <si>
    <t>Red-List Index for forest specialists</t>
  </si>
  <si>
    <t>Target 6</t>
  </si>
  <si>
    <t>The proposed draft methodology aligns with classifications of water related ecosystems as agreed by CBD and RAMSAR and changes in their extent over time.</t>
  </si>
  <si>
    <t xml:space="preserve">The indicator will track changes over time in the extent of water related ecosystems such as wetlands, rivers, lakes and reservoirs, estuaries and groundwater (where possible). A combination of Earth Observation and ground-based data will be applied. For each of the ecosystem types, standard methods exist. Combining these metrics into one indicator is being developed in consultation with countries and the GEO-Secretariat and members of the UN-GGIM. 
</t>
  </si>
  <si>
    <t>Frequency collection</t>
  </si>
  <si>
    <t>Frequency of collection</t>
  </si>
  <si>
    <t>Excluded as based on expenditure</t>
  </si>
  <si>
    <r>
      <t xml:space="preserve">Renewable energy consumption includes consumption of energy derived from: hydro, solid biofuels, wind, solar, liquid biofuels, biogas, geothermal, marine and waste. Total final energy consumption is calculated from national balances and statistics as total final consumption minus non-energy use.
</t>
    </r>
    <r>
      <rPr>
        <b/>
        <sz val="11"/>
        <color theme="1"/>
        <rFont val="Arial"/>
        <family val="2"/>
      </rPr>
      <t/>
    </r>
  </si>
  <si>
    <t>The indicator should be defined as: 
Share of the supply of energy from renewable sources in gross energy input</t>
  </si>
  <si>
    <r>
      <t xml:space="preserve">Energy supplied to the economy per unit value of economic output. Total energy supply is made up of production plus net imports minus international marine and aviation bunkers plus stock changes. GDP is the measure of economic output; for international comparison purposes, GDP is measured in constant terms at purchasing power parity.
</t>
    </r>
    <r>
      <rPr>
        <b/>
        <sz val="11"/>
        <color theme="1"/>
        <rFont val="Arial"/>
        <family val="2"/>
      </rPr>
      <t/>
    </r>
  </si>
  <si>
    <t>Total energy supply is defined by IRES and consistent with concept of total energy supply in SEEA.</t>
  </si>
  <si>
    <t xml:space="preserve">The indicator should be defined as: 
Ratio of energy end-use by industries to gross value added by industries at constant prices </t>
  </si>
  <si>
    <t>The indicator should be defined as: 
Ratio of emissions to air by the energy sector to supply of total energy products by the energy sector</t>
  </si>
  <si>
    <t xml:space="preserve">It is calculated as raw material equivalent of imports (RMEIM) plus domestic extraction (DE) minus raw material equivalents of exports (RMEEX). For the attribution of the primary material needs of final demand a global, multi-regional input-output (MRIO) framework is employed. The attribution method based on I-O analytical tools is described in detail in Wiedmann et al. 2015. It is based on the EORA MRIO framework developed by the University of Sydney, Australia (Lenzen et al. 2013) which is an internationally well-established and the most detailed and reliable MRIO framework available to date. </t>
  </si>
  <si>
    <t>It is calculated as direct imports (IM) of material plus domestic extraction (DE) of materials minus direct exports (EX) of materials measured in metric tonnes. DMC measure the amount of materials that are used in economic processes. It does not include materials that are mobilized the process of domestic extraction but do not enter the economic process. DMC is based on official economic statistics and it requires some modelling to adapt the source data to the methodological requirements of the MFA. The accounting standard and accounting methods are set out in the EUROSTAT guidebooks for MFA accounts in the latest edition of 2013.</t>
  </si>
  <si>
    <t xml:space="preserve">MFA accounting is also part of the central framework of the System of integrated Environmental-Economic Accounts (SEEA). </t>
  </si>
  <si>
    <t>MFA are outside the scope of this analysis</t>
  </si>
  <si>
    <t>Energy data are collected at a country level based on IRES. CO2 emissions will be estimated based on IPCC Guidelines for GHG inventories. GVA is defined according to SNA 2008. Disaggregation can be performed by ISIC Rev. 4, by manufacturing sector and industrial subsector.</t>
  </si>
  <si>
    <t xml:space="preserve">CO2 emissions per unit value added is computed as the ratio between CO2 emissions from fuel combustion and the value added of associated economic activities. </t>
  </si>
  <si>
    <t>The indicator is defined as the ratio of land consumption rate to population growth rate</t>
  </si>
  <si>
    <t>The values will be aggregated at the national levels from a national sample of cities, missing values will be less observed at national and global levels</t>
  </si>
  <si>
    <t>Send questionnaire(s) to country</t>
  </si>
  <si>
    <t xml:space="preserve">The indicator should be defined as follows: 
Percentage of solid waste that is (regularly) collected and (well) managed = Total use of waste by the waste collection, treatment and supply industry / Total Generation of Solid Waste
To define this indicator, 'urban', 'regularly collected' and 'well managed' would need to be further clarified. </t>
  </si>
  <si>
    <t xml:space="preserve">The indicator should be defined as follows: 
National Recycling Rate = Recycling and reused amounts of solid waste / Total Generation of Solid Waste
-- The amounts of recycled and reused solid waste still need to be defined. One possibility is to use well defined 4-digit classes of CPC division 39.
-- The total generation of waste is derivable from SEEA-CF Table. 3.9, left hand p. 90.
</t>
  </si>
  <si>
    <t>Suggest changing this indicator to: 
Air emissions in (selected) tourism industries
and if data allows: 
Direct air emissions intensity for (selected) tourism industries (depending on policy needs this can be expressed in terms of output, or (FTE) jobs, or # tourists)</t>
  </si>
  <si>
    <t xml:space="preserve">Index of Coastal Eutrophication (ICEP): testing phase of the agreed draft methodologies in pilot countries in 2017 (for Chlorophyll-a concentration as an indicator of phytoplankton biomass) and data collection from countries in 2018-2020 (for Chlorophyll-a concentration as an indicator of phytoplankton biomass) and from 2021 onwards (for ICEP).
Floating Plastic debris Density: testing phase of the agreed methodologies in pilot countries in 2017 (for beach litter) and data collection from countries in 2018-2020 (for beach litter) and from 2021 onwards (for Floating Plastic debris Density). UNEP Live (or Environment Live) may provide a platform for country involvement with regard to data. </t>
  </si>
  <si>
    <t>See adjacent -&gt;</t>
  </si>
  <si>
    <t>How do you plan to collect the data?
1) Send questionnaires to countries
2) Obtain data directly from country database/website
3) Joint survey/compilation with national agency and international entity
4) Satellite images, remote sensing (marine litter: once progress has been made in the above mentioned initiative, we envisage that some data may be available via remote sensing)
5) Work with the Regional Seas programmes to utilize the national reporting under the Conventions and protocols related to 14.1.1 in order to avoid reporting burden.</t>
  </si>
  <si>
    <t>Annual</t>
  </si>
  <si>
    <t xml:space="preserve">This indicator shows the mean (monthly or annual) surface seawater pH and aragonite saturation state, based on ocean acidification observations. These observations must include: two parameters of the carbonate system (Dissolved Inorganic Carbon, total pH, pCO2, total alkalinity), in situ seawater temperature, salinity, as well as relevant meta data
</t>
  </si>
  <si>
    <t>Guidelines for measuring the carbonate system, including pH, are currently defined in three main documents</t>
  </si>
  <si>
    <t xml:space="preserve">The indicator requires a stock assessment of fish stocks within a country. The SEEA asset accounts for aquatic resources can provide information on the stocks and changes in stocks of the quantity (and value) of aquatic resources within a country's economic territory, including the stocks within a country's EEZ or on the high seas over which the country holds ownership rights. </t>
  </si>
  <si>
    <r>
      <rPr>
        <b/>
        <u/>
        <sz val="11"/>
        <rFont val="Arial"/>
        <family val="2"/>
      </rPr>
      <t xml:space="preserve">Method of computation
</t>
    </r>
    <r>
      <rPr>
        <sz val="11"/>
        <rFont val="Arial"/>
        <family val="2"/>
      </rPr>
      <t xml:space="preserve">The Asset Account for fish and other aquatic products in the SEEA Central Framework and SEEA Agriculture, Forestry and Fisheries  record both the opening and the closing stock of aquatic resources and the different types of changes in the stock over an accounting period. It records the natural growth, gross/catch/harvest, natural losses, catastrophic loss and uncompensated seizure of fish and other aquatic resources. Through these accounting entries, the proportion of fish stocks within biological sustainable level can be derived.
</t>
    </r>
  </si>
  <si>
    <t xml:space="preserve">The method proposed was theoretically sound, but in practice the chronic under-reporting of landings, the difficulty in  obtaining measures on fish stocks, and the lack of agreement on determining the sustainable level of fish stocks, make this indicator  less relevant. To make this indicator relevant and practical, capacity development support is needed to strengthen country statistical capacity in measuring relevant component information of this indicator.  
</t>
  </si>
  <si>
    <t>Based on expenditure so excluded</t>
  </si>
  <si>
    <t>Method of computation: 
Indicators should be developed in alignment with the EPEA in the SEEA Central Framework. EPEA provide information on the output of environmental protection specific services produced across the economy,  on the expenditure on environmental protection , and on how expenditure on environmental protection is financed.
The Classification of Environmental Activities (CEA) in the SEEA Central Framework provides an agreed method in classifying expenditures based on the  assessment of environmental protection and resource management purpose.  Subsidies for sustainable marine technology is grouped under the research and development for environmental protection and resource management purpose in CEA. 
It can also be cross-classified with Group 05.5 on R&amp;D Environmental Protection in the Classification of the Functions of Government (COFOG)</t>
  </si>
  <si>
    <t>The indicator should be defined as: 
Total environmental subsidies or similar transfers paid by the government and received by the rest of the world related to protection of biodiversity and landscapes  (COFOG   5.4, CEA 6)</t>
  </si>
  <si>
    <t>This indicator is calculated from data derived from a spatial overlap between digital polygons for protected areas from the World Database on Protected Areas (IUCN &amp; UNEP-WCMC 2017) and digital polygons for marine Key Biodiversity Areas (from the World Database of Key Biodiversity Areas, including Important Bird and Biodiversity Areas, Alliance for Zero Extinction sites, and other Key Biodiversity Areas; available through the Integrated Biodiversity Assessment Tool). The value of the indicator at a given point in time, based on data on the year of protected area establishment recorded in the World Database on Protected Areas, is computed as the mean percentage of each Key Biodiversity Area currently recognised that is covered by protected areas</t>
  </si>
  <si>
    <t>The indicator Coverage of protected areas in relation to marine areas shows temporal trends in the mean percentage of each important site for marine biodiversity (i.e., those that contribute significantly to the global persistence of biodiversity) that is covered by designated protected areas.</t>
  </si>
  <si>
    <t xml:space="preserve">The indicator will be based on FAO’s biannual survey on CCRF implementation which compiles country responses by Members on IUU fishing action plans and on ratification and implementation of the FAO Port State Measures Agreement and the FAO Compliance Agreement. It will be up to the relevant Ministry responsible for fisheries that provides the survey to FAO to coordinate with the National Statistical Authority. </t>
  </si>
  <si>
    <t>Survey</t>
  </si>
  <si>
    <t>Every 6 months</t>
  </si>
  <si>
    <t>FAO collects data on forest areas from countries every 5-10 years as part of the Global Forest Resources Assessment (FRA). FRA 2015 contains information for 234 countries and territories on more than 100 variables related to the extent of forests, their conditions, uses and values for 1990, 2000, 2005, 2010 and 2015. 
This covers around 99% of global forest cover</t>
  </si>
  <si>
    <t>4 years</t>
  </si>
  <si>
    <t xml:space="preserve">The Green Cover Index is meant to measure the changes of the green vegetation in mountain areas - i.e. forest, shrubs, trees, pasture land, crop land, etc. </t>
  </si>
  <si>
    <t>Data Needs and Availability</t>
  </si>
  <si>
    <t>MSC certified catch</t>
  </si>
  <si>
    <t>Red List Index (harvested aquatic species)</t>
  </si>
  <si>
    <t>Red List Index (impacts on fisheries)</t>
  </si>
  <si>
    <t>Global effort in bottom trawling</t>
  </si>
  <si>
    <t>Amount (spatial extent, gear type, intensity) of fishing effort within vulnerable habitats</t>
  </si>
  <si>
    <t>Estimated fisheries catch and fishing effort</t>
  </si>
  <si>
    <t>Target 7</t>
  </si>
  <si>
    <t>Red List Index (impacts of pollution)</t>
  </si>
  <si>
    <t>Water Quality Index for Biodiversity</t>
  </si>
  <si>
    <t>Target 8</t>
  </si>
  <si>
    <t>Target 9</t>
  </si>
  <si>
    <t>Red List Index (impacts of invasive alien species)</t>
  </si>
  <si>
    <t>Target 10</t>
  </si>
  <si>
    <t>Trends in proportion of live coral cover</t>
  </si>
  <si>
    <t>Red List Index (reef-building coral species)</t>
  </si>
  <si>
    <t>Red List Index (impacts of climate change)</t>
  </si>
  <si>
    <t>Percentage of terrestrial and inland water areas covered by protected areas</t>
  </si>
  <si>
    <t>Target 11</t>
  </si>
  <si>
    <t>Protected area coverage of terrestrial and marine ecoregions</t>
  </si>
  <si>
    <t>Species Protection Index</t>
  </si>
  <si>
    <t>Protected Area Representativeness Index</t>
  </si>
  <si>
    <t>Target 12</t>
  </si>
  <si>
    <t>Number of species extinctions</t>
  </si>
  <si>
    <t>Species Protection Index for species in decline</t>
  </si>
  <si>
    <t>Local Biodiversity Intactness Index</t>
  </si>
  <si>
    <t xml:space="preserve">Wild Bird Index </t>
  </si>
  <si>
    <t>Target 13</t>
  </si>
  <si>
    <t>Red List Index (wild relatives)</t>
  </si>
  <si>
    <t>Species Habitat Index (wild relatives)</t>
  </si>
  <si>
    <t>Species Protection Index (wild relatives)</t>
  </si>
  <si>
    <t>Target 14</t>
  </si>
  <si>
    <t>Red List Index (species used for food and medicine; pollinating species)</t>
  </si>
  <si>
    <t>Living Planet Index (utilised species)</t>
  </si>
  <si>
    <t>Better Life Index</t>
  </si>
  <si>
    <t>Ocean Health Index</t>
  </si>
  <si>
    <t>Target 15</t>
  </si>
  <si>
    <t>Trends in forest carbon stocks</t>
  </si>
  <si>
    <t>Global Ecosystem Restoration Index</t>
  </si>
  <si>
    <t>Secretariat of the Convention on Biological Diversity</t>
  </si>
  <si>
    <t xml:space="preserve">Progress towards sustainable forest management </t>
  </si>
  <si>
    <t>Proportion of land that is degraded over total land area</t>
  </si>
  <si>
    <t>Marine Stewardship Council</t>
  </si>
  <si>
    <t>IUCN and other Red List Partners</t>
  </si>
  <si>
    <t>University of British Columbia Institute for the Oceans and Fisheries</t>
  </si>
  <si>
    <t>Wild Bird Index for farmland birds/Living Planet Index (farmland specialists)</t>
  </si>
  <si>
    <t>BirdLife International/EBCCC/WWF/ZSL</t>
  </si>
  <si>
    <t xml:space="preserve">Index of Coastal Eutrophication (ICEP) and Floating Plastic debris Density </t>
  </si>
  <si>
    <t>IUCN, BirdLife International and other Red List Partners</t>
  </si>
  <si>
    <t>UNEP GEMS water</t>
  </si>
  <si>
    <t xml:space="preserve">Proportion of bodies of water with good ambient water quality </t>
  </si>
  <si>
    <t>ISSG</t>
  </si>
  <si>
    <t>Trends in the number of invasive alien species introduction events</t>
  </si>
  <si>
    <t xml:space="preserve">Average marine acidity (pH) measured at agreed suite of representative sampling stations </t>
  </si>
  <si>
    <t>UNEP-WCMC and IUCN</t>
  </si>
  <si>
    <t>Coverage of protected areas in relation to marine areas</t>
  </si>
  <si>
    <t>Protected area coverage of Key Biodiversity Areas (including Important Bird and Biodiversity Areas, Alliance for Zero Extinction sites)</t>
  </si>
  <si>
    <t>BirdLife International/IUCN/AZE</t>
  </si>
  <si>
    <t>UNEP-WCMC/The Joint Research Centre of the European Commission</t>
  </si>
  <si>
    <t>GEO BON - Map of Life</t>
  </si>
  <si>
    <t>GEO BON - CSIRO</t>
  </si>
  <si>
    <t>IUCN, BirdLife International</t>
  </si>
  <si>
    <t>Red List Index</t>
  </si>
  <si>
    <t>GEO BON - Predicts</t>
  </si>
  <si>
    <t>BirdLife International/EBCC</t>
  </si>
  <si>
    <t>Percentage of marine and coastal areas covered by protected areas</t>
  </si>
  <si>
    <t xml:space="preserve">Proportion of local breeds, classified as being at risk, not-at-risk or unknown level of risk of extinction </t>
  </si>
  <si>
    <t>WWF/ZSL</t>
  </si>
  <si>
    <t>OECD</t>
  </si>
  <si>
    <t>Mountain Green Cover Index</t>
  </si>
  <si>
    <t>FAO/GFW</t>
  </si>
  <si>
    <t>GEO BON - iDiv</t>
  </si>
  <si>
    <t>Species Habitat Index (species that provide essential services)</t>
  </si>
  <si>
    <t>Human appropriation of net primary productivity</t>
  </si>
  <si>
    <t xml:space="preserve">Change in water-use efficiency over time  </t>
  </si>
  <si>
    <t>https://www.researchgate.net/profile/Serenella_Sala/publication/263433269_Water_footprint_in_the_context_of_sustainability_assessment_Report_on_the_application_of_life_cycle_based_indicators_of_water_consumption_in_the_context_of_integrated_sustainability_impact_analysis/links/0f31753ad35ce42bd4000000/Water-footprint-in-the-context-of-sustainability-assessment-Report-on-the-application-of-life-cycle-based-indicators-of-water-consumption-in-the-context-of-integrated-sustainability-impact-analysis.pdf</t>
  </si>
  <si>
    <t>http://www.fao.org/fileadmin/user_upload/sustainable_development_goals/docs/Indicator_6.4.1_FAO_2017_full_methodology_CHANGE_IN_WATER_USE_EFFICIENCY_OVER_TIME.pdf</t>
  </si>
  <si>
    <t>Level of water stress: freshwater withdrawal as a proportion of available freshwater resources</t>
  </si>
  <si>
    <t>Method of computation: The indicator is computed as the total freshwater withdrawn (TWW) divided by the difference between the total renewable freshwater resources (TRWR) and the environmental water requirements (Env.), multiplied by 100. All variables are expressed in km3 /year (109 m3 /year).</t>
  </si>
  <si>
    <t>https://unstats.un.org/sdgs/metadata/files/Metadata-06-04-02.pdf</t>
  </si>
  <si>
    <t>Discontinuous</t>
  </si>
  <si>
    <t>1961-2015 (Discontinuous, depending on country)</t>
  </si>
  <si>
    <t>https://unstats.un.org/sdgs/metadata/files/Metadata-11-03-01.pdf</t>
  </si>
  <si>
    <t>This indicator requires defining the two components of population growth and land consumption rate. Computing the population growth rate is more straightforward and more readily available, while land consumption rate is slightly challenging, and requires the use of new techniques. In estimating the land consumption rate, one needs to define what constitutes “consumption” of land since this may cover aspects of “consumed” or “preserved” or available for “development” for cases such as land occupied by wetlands. Secondly, there is not one unequivocal measure of whether land that is being developed is truly “newly-developed” (or vacant) land, or if it is at least partially “redeveloped”. As a result, the percentage of current total urban land that was newly developed (consumed) will be used as a measure of the land consumption rate. The fully developed area is also sometimes referred to as built up area.</t>
  </si>
  <si>
    <t>Available time series runs at the city and national level for selected countries</t>
  </si>
  <si>
    <t>The monitoring of the indicator can be repeated at regular intervals of 5 years, allowing for three reporting points until the year 2030. Initial reporting is targeted for 2017 for all cities in the global sample of cities.</t>
  </si>
  <si>
    <t>https://www.bipindicators.net/indicators/forest-area-as-a-proportion-of-total-land-area</t>
  </si>
  <si>
    <t>How to align with selected SEEA Accounts (Integrated into SEEA)</t>
  </si>
  <si>
    <t>1990-2015</t>
  </si>
  <si>
    <t>Next planned update -2020</t>
  </si>
  <si>
    <t>https://unstats.un.org/sdgs/metadata/files/Metadata-15-01-02.pdf</t>
  </si>
  <si>
    <t>This indicator is calculated from data derived from a spatial overlap between digital polygons for protected areas from the World Database on Protected Areas (IUCN &amp; UNEP-WCMC 2017) and digital polygons for terrestrial and freshwater Key Biodiversity Areas (from the World Database of Key Biodiversity Areas, including Important Bird and Biodiversity Areas, Alliance for Zero Extinction sites, and other Key Biodiversity Areas; available through the Integrated Biodiversity Assessment Tool). The value of the indicator at a given point in time, based on data on the year of protected area establishment recorded in the World Database on Protected Areas, is computed as the mean percentage of each Key Biodiversity Area currently recognised that it covered by protected areas</t>
  </si>
  <si>
    <t>https://unstats.un.org/sdgs/metadata/files/Metadata-15-02-01.pdf</t>
  </si>
  <si>
    <t>https://unstats.un.org/sdgs/files/meetings/iaeg-sdgs-meeting-03/3rd-IAEG-SDGs-presentation-UNEP--6.6.1.pdf
http://www.unwater.org/app/uploads/2017/05/Step-by-step-methodology-6-6-1_Revision-2017-01-20_Final-1.pdf</t>
  </si>
  <si>
    <t>This indicator tracks changes over time in the extent of water-related ecosystems. It uses the imminent date of 2020 in order to align with the Aichi Biodiversity Targets of the Convention on Biological Diversity, but will continue beyond that date to align with the rest of the SDG Targets set at 2030. Whereas all ecosystems depend on water, some ecosystems play a more prominent role in the provision of water-related services to society. Consequently, for the purpose of global monitoring, the indicator focuses on the following ecosystem categories: vegetated wetlands (swamps, swamp forests, marshes, paddies, peatlands and mangroves), open water (rivers and estuaries, lakes and reservoirs) and groundwater aquifers.</t>
  </si>
  <si>
    <t>1990, 2000, 2005, 2010, 2015</t>
  </si>
  <si>
    <t>5-10 years</t>
  </si>
  <si>
    <t>All countries. Time series ~150 years</t>
  </si>
  <si>
    <t>In most countries it is government offices charged with the responsibility to monitor water resources that would maintain this data. There are also global assessments and repositories of river flow data. For example the Global Runoff Database at GRDC (http://www.bafg.de/GRDC/EN/Home/homepage_node.html ) is a unique collection of river discharge data collected at daily or monthly intervals from more than 9,000 stations in 160 countries. This adds up to around 370,000 station-years with an average record length of 41 years.</t>
  </si>
  <si>
    <t>The approach here may thus be either one of the two below, or a combination of both: 1. Direct monitoring of the flow in rivers and statistical interpretation of the change in flow from the “natural” reference condition. It is recommended that the mean flow statistic be used for these estimates although local circumstances may demand that an alternative statistic be used, but this should be consistently used in that situation. In this approach it may be necessary to model the “natural” flow if suitable historical flow data are not available. A five year rolling mean (of the most recent past i.e. the “present”) is used to smooth short-term variability. 2. Modelling the change in flow using one of the global models that make use of climate and land cover, amongst other data, to determine both the natural flow and also the present situation. In some countries these or similar models are developed for the local situation and such data may soon be globally available. These models should be calibrated using real measured data. Stream-flow data from models, especially global models, requires that a great deal of data is incorporated into the models in order to update them. Accordingly this data may be more than a year old before the model can be used to produce information for reporting. This poses a challenge for SDG reporting which will be done at four yearly intervals, in which case the results produced will have to be clearly date stamped.</t>
  </si>
  <si>
    <t>The indicator is derived from a binary classification of land condition (i.e., degraded or not degraded) based on three sub-indicators (and associated metrics):
Land Cover (land cover change)
Land Productivity (land productivity dynamics)
Carbon Stocks (soil organic carbon stocks)</t>
  </si>
  <si>
    <t>https://www.bipindicators.net/indicators/proportion-of-land-that-is-degraded-over-total-land-area</t>
  </si>
  <si>
    <t>https://www.bipindicators.net/indicators/wetland-extent-trends-index</t>
  </si>
  <si>
    <t>2000-2015</t>
  </si>
  <si>
    <t>Updates released every 4 years</t>
  </si>
  <si>
    <t>https://www.bipindicators.net/indicators/msc-certified-catch</t>
  </si>
  <si>
    <t>This indicator is the sum total of all green weight catch from all certified fisheries, or the weight of landed fish before processing. The catch figures are collected from the fisheries and reported to the MSC by accredited third party certification companies.</t>
  </si>
  <si>
    <t>FAO catch data is published two years in arrears, so the most recent MSC tonnage data is compared to global capture data that is two years out of date.</t>
  </si>
  <si>
    <t>Last update 2016</t>
  </si>
  <si>
    <t>https://www.bipindicators.net/indicators/proportion-of-fish-stocks-in-safe-biological-limits
https://unstats.un.org/sdgs/metadata/files/Metadata-14-04-01.pdf</t>
  </si>
  <si>
    <t>1974-2013</t>
  </si>
  <si>
    <t>2013, 2015 etc. (every other year)</t>
  </si>
  <si>
    <t>Fishery sustainability is defined based on stock abundance. To know stock abundance, one needs to carry out stock assessment that uses fish catch statistics, fishing effort data and biological information and fit the data to a population dynamics model. After completing stock assessment for all stocks concerned, fish stocks that have abundance at or above the level associated with the maximum sustainable yield are counted as biologically sustainable, and otherwise are considered as overfished</t>
  </si>
  <si>
    <t>1950-2010</t>
  </si>
  <si>
    <t>https://www.ipbes.net/sites/default/files/factsheet_sea_around_us_fisheries_catch_and_fishing_effort.pdf
http://www.seaaroundus.org/doc/Researcher+Publications/dzeller/PDF/Papers/2016/Zeller-et-al-Catching-attention-II-Suppl-Mat-2016.pdf</t>
  </si>
  <si>
    <t>http://www.fao.org/sustainable-development-goals/indicators/241/en/
https://unstats.un.org/sdgs/files/meetings/iaeg-sdgs-meeting-03/3rd-IAEG-SDGs-presentation-FAO--Goal2.pdf
https://unstats.un.org/sdgs/tierIII-indicators/files/Tier3-02-04-01.pdf</t>
  </si>
  <si>
    <t>https://www.bipindicators.net/indicators/wild-bird-index</t>
  </si>
  <si>
    <t>Contributing data are generated at the local level so WBIs are scalable and can be aggregated or disaggregated at the global, regional and national (sub-national) level. WBIs can also be disaggregated by the habitat or guild a bird occurs in, or by aspects of species’ ecology in order to aid interpretation. WBIs are particularly suited to tracking trends in the condition of habitats.</t>
  </si>
  <si>
    <t>Next update 2017</t>
  </si>
  <si>
    <t>1968/1980 to 2014. Aggregated from national and regional data</t>
  </si>
  <si>
    <t>https://environmentlive.unep.org/media/docs/projects/14_1_1_work_plan.pdf</t>
  </si>
  <si>
    <t>https://www.bipindicators.net/indicators/red-list-index/red-list-index-impacts-of-pollution</t>
  </si>
  <si>
    <t>1980-2016; Aggregated from species level data which may be collected nationally, regionally and/or globally</t>
  </si>
  <si>
    <t>Updates are released annually</t>
  </si>
  <si>
    <t>The RLI (impacts of pollution) is based on data from the IUCN Red List, specifically the number of species in each Red List category of extinction risk, and the number moving categories between assessments owing to genuine improvement or deterioration in status driven by impacts pollution or its control. All other changes are excluded, whether from improved knowledge, or genuine impacts of other threats or their control.</t>
  </si>
  <si>
    <t>https://www.bipindicators.net/indicators/water-quality-index-for-biodiversity</t>
  </si>
  <si>
    <t>Data is collected and compiled from 6,216 water monitoring stations around the globe. A decrease in the percentage of stations with excellent to good scores and an increase in the percentage of stations with poor scores, means water quality is worsening. Reduced water quality will result in freshwater biodiversity loss. An increase in the percentage of stations with excellent to good scores and a decrease in the percentage of stations with poor scores, means water quality is improving. Improved water quality will reduce the rate of freshwater biodiversity loss.</t>
  </si>
  <si>
    <t>http://www.unwater.org/publications/step-step-methodology-monitoring-water-quality-6-3-2/</t>
  </si>
  <si>
    <t>There are three separate components to progressive monitoring: increasing the number of samples collected; expanding the range of parameters by including toxic substances and biological approaches; and developing the complexity of the method used to calculate the indicator.</t>
  </si>
  <si>
    <t>The RLI shows trends in the status of all birds worldwide driven only by the negative impacts of invasive alien species or the positive impacts of measures to control invasive alien species. It is based on data from the IUCN Red List, specifically the number of species in each Red List category of extinction risk, and the number moving categories between assessments owing to genuine improvement or deterioration in status driven by impacts IAS or their control. All other changes are excluded, whether from improved knowledge, or genuine impacts of other threats or their control. Trends for mammals and amphibians will be added when the index is updated in 2017.</t>
  </si>
  <si>
    <t>https://www.bipindicators.net/indicators/red-list-index/red-list-index-impacts-of-invasive-alien-species</t>
  </si>
  <si>
    <t>1980-2016</t>
  </si>
  <si>
    <t>https://www.bipindicators.net/indicators/trends-in-numbers-of-invasive-alien-species-introduction-events</t>
  </si>
  <si>
    <t> This indicator measures the trends of invasive alien species (IAS) of 21 countries, which were selected for having at least 30 records of species with known invasion date. Species were designated as invasive according to standard evidence-based criteria. The indicator was based on 3914 IAS and 4903 species-country records. While all taxonomic groups were considered, the majority of the records are plants, invertebrates, fish, mammals and birds. The trends were calculated as the geometric mean of the cumulative number of IAS across all 21 countries, the year 1970 was set as index value 1.</t>
  </si>
  <si>
    <t>https://www.bipindicators.net/indicators/red-list-index/red-list-index-reef-building-corals</t>
  </si>
  <si>
    <t>This version of the RLI shows trends in the status of reef-building corals only. The RLI was initially designed and tested using data on all bird species (Butchart el al., 2004) and then extended to amphibians (Butchart et al., 2005). The methodology was revised and improved in 2007 (Butchart et al., 2007), with methods for aggregating across taxonomic groups and for calculating confidence intervals published in 2010 (Butchart et al., 2010). RLIs for additional groups have been added subsequently.</t>
  </si>
  <si>
    <t>https://unstats.un.org/sdgs/tierIII-indicators/files/Tier3-14-03-01.pdf</t>
  </si>
  <si>
    <t>This indicator shows the mean (monthly or annual) surface seawater pH and aragonite saturation state, based on ocean acidification observations. These observations must include: two parameters of the carbonate system (Dissolved Inorganic Carbon, total pH, pCO2, total alkalinity), in situ seawater temperature, salinity, as well as relevant meta data.</t>
  </si>
  <si>
    <t>https://www.bipindicators.net/indicators/protected-area-coverage-of-key-biodiversity-areas</t>
  </si>
  <si>
    <t>The indicator is calculated from data derived from a spatial overlap between digital polygons for protected areas from the World Database on Protected Areas (WDPA, IUCN and UNEP-WCMC, 2016) and digital polygons for Key Biodiversity Areas (from the World Database of Key Biodiversity Areas, including Important Bird and Biodiversity Areas, Alliance for Zero Extinction Sites, and other Key Biodiversity Areas; available at www.keybiodiversityareas.org and through the Integrated Biodiversity Assessment Tool at https://www.ibat-alliance.org/ibat-conservation/). Any Key Biodiversity Areas for which &gt;98% of their area is overlapped by one or more protected areas was defined as completely protected (to allow for resolution and digitisation errors in the underlying spatial datasets). The indicator shows temporal trends in the % of Key Biodiversity Areas that are completely protected. This is calculated using data on the year of protected area establishment recorded in the WDPA. As this is unknown for c.14% of terrestrial protected areas, we randomly assigned a year from another protected area within the same country, or for countries with less than five protected areas with known year of establishment, from all terrestrial PAs, and then repeated this procedure 1,000 times, and plotted the median (Butchart et al. 2012, 2015)</t>
  </si>
  <si>
    <t>Annually</t>
  </si>
  <si>
    <t>https://unstats.un.org/sdgs/metadata/files/Metadata-14-05-01.pdf</t>
  </si>
  <si>
    <t>Data collection: UNEP-WCMC produces the UN List of Protected Areas every 5–10 years, based on information provided by national ministries/agencies. In the intervening period between compilations of UN Lists, UNEP-WCMC works closely with national ministries/agencies and NGOs responsible for the designation and maintenance of protected areas, continually updating the WDPA as new data become available. The World Database of Key Biodiversity Areas is also updated on an ongoing basis, as new national data are submitted. Data release: The indicator of protected area coverage of important sites for biodiversity is anticipated to be released annually.</t>
  </si>
  <si>
    <t>~150 years</t>
  </si>
  <si>
    <t>https://www.bipindicators.net/indicators/protected-area-coverage-of-ecoregions</t>
  </si>
  <si>
    <t>https://www.ipbes.net/sites/default/files/Metadata_GEO_BON_Map_of_Life_Species_Protection_Index.pdf</t>
  </si>
  <si>
    <t>2011-2020</t>
  </si>
  <si>
    <t>Annually updated</t>
  </si>
  <si>
    <t>http://www.ipbes.net/sites/default/files/Metadata_GEO_BON_CSIRO_Protected_Area_Connectedness_Index.pdf</t>
  </si>
  <si>
    <t>2011-2020; Covers entire terrestrial area of all countries at 1km grid resolution.</t>
  </si>
  <si>
    <t>https://www.bipindicators.net/indicators/red-list-index
https://unstats.un.org/sdgs/metadata/files/Metadata-15-05-01.pdf</t>
  </si>
  <si>
    <t>The Red List Index measures change in aggregate extinction risk across groups of species. It is based on genuine changes in the number of species in each category of extinction risk on The IUCN Red List of Threatened Species (IUCN 2015) is expressed as changes in an index ranging from 0 to 1.</t>
  </si>
  <si>
    <t>Updated annually</t>
  </si>
  <si>
    <t>Since 1980. All countries</t>
  </si>
  <si>
    <t xml:space="preserve">IUCN Red List of Threatened Species is updated annually. </t>
  </si>
  <si>
    <t>http://www.ipbes.net/sites/default/files/Metadata_GEO_BON_PREDICTS_Local_Biodiversity_Intactness_Index.pdf</t>
  </si>
  <si>
    <t>https://unstats.un.org/sdgs/metadata/files/Metadata-02-05-02.pdf</t>
  </si>
  <si>
    <t>The indicator presents the percentage of livestock breeds classified as being at risk, not at risk or of unknown risk of extinctions at a certain moment in time, as well as the trends for those percentages.</t>
  </si>
  <si>
    <t>See the biannually reports to the Commission of Genetic Resources of Food and Agriculture. The most recent report is available at: http://www.fao.org/AG/AGAInfo/programmes/en/genetics/angrventdocs.html</t>
  </si>
  <si>
    <t>The underlying data base DAD-IS is maintained by FAO/AGAG (see http://dad.fao.org/). Data entry is possible all over the year.</t>
  </si>
  <si>
    <t>http://www.geobon.org/Downloads/brochures/2015/GBCI_Version1.2_low.pdf</t>
  </si>
  <si>
    <t>https://www.bipindicators.net/indicators/living-planet-index</t>
  </si>
  <si>
    <t>The LPI is not only a global index but can also be calculated for selected regions, nations, biomes or taxonomic groups, provided that there are sufficient data available. The Living Planet Index (LPI) is calculated using time-series data on more than 14,000 populations of over 3,700 species of mammal, bird, reptile, amphibian and fish from all around the globe. The changes in the population of each species are aggregated and shown as an index relative to 1970, which is given a value of 1. The LPI can be thought of as a biological analogue of a stock market index that tracks the value of a set of stocks and shares traded on an exchange.
The Global Living Planet Index is the aggregate of three equally-weighted indices of vertebrate populations from terrestrial, freshwater and marine systems. All three system LPIs also show a decline – terrestrial at 38%, marine at 36% whereas freshwater systems are faring worse with a decline of 81% since 1970. The method has recently been adapted with a new weighting procedure to give a better representation of global vertebrate diversity and to correct for a bias towards well studied species from Europe and North America. The result is a steeper decline than in other versions of the LPI as a result of placing more weight on highly diverse regions and species groups which, on average, are declining faster. The results of the LPI are published biennially in the Living Planet Report.</t>
  </si>
  <si>
    <t>1970 onwards. Regional and national level</t>
  </si>
  <si>
    <t>Next update 2018</t>
  </si>
  <si>
    <t>http://www.oecdbetterlifeindex.org/about/better-life-initiative/
http://stats.oecd.org/Index.aspx?DataSetCode=BLI
http://www.oecd.org/statistics/OECD-Better-Life-Index-2017-definitions.pdf</t>
  </si>
  <si>
    <t>Each of the 11 topics of the Index is currently based on one to three indicators. Within each topic, the indicators are averaged with equal weights. The indicators have been chosen on the basis of a number of statistical criteria such as relevance (face-validity, depth, policy relevance) and data quality (predictive validity, coverage, timeliness, cross-country comparability etc.) and in consultation with OECD member countries. These indicators are good measures of the concepts of well-being, in particular in the context of a country comparative exercise</t>
  </si>
  <si>
    <t>Coverage by protected areas of important sites for mountain biodiversity</t>
  </si>
  <si>
    <t>https://unstats.un.org/sdgs/metadata/files/Metadata-15-04-02.pdf</t>
  </si>
  <si>
    <t>The Green Cover Index is meant to measure the changes of the green vegetation in mountain areas - i.e. forest, shrubs, trees, pasture land, crop land, etc. – in order to monitor progress on the mountain target. The index, will provide information on the changes in the vegetation cover and, as such, will provide an indication of the status of the conservation of mountain environments.</t>
  </si>
  <si>
    <t>Constantly updated</t>
  </si>
  <si>
    <t>The estimate will be generated through regional assessment carried out by circa 30 partners all around the world.</t>
  </si>
  <si>
    <t>https://www.bipindicators.net/indicators/coverage-by-protected-areas-of-important-sites-for-mountain-biodiversity</t>
  </si>
  <si>
    <t>1819-2018</t>
  </si>
  <si>
    <t>The World Database on Protected Areas is updated monthly and the World Database on Key Biodiversity Areas is updated on an ongoing basis. The indicator is updated annually, and will next be updated in January 2019.</t>
  </si>
  <si>
    <t>https://www.bipindicators.net/indicators/ocean-health-index</t>
  </si>
  <si>
    <t>The OHI framework has two fundamental attributes for calculating scores. First, it requires information on the status and trend for each goal and a wide range of pressures (negative influences) and resilience (positive influences) measures that will likely affect each goal status in the near term (Halpern et al. 2012; Halpern et al. 2017). Second, input information and the goals themselves must have an explicit benchmark or ‘reference point’ to which they are compared (Samhouri et al. 2012). These reference points enable goals to be scored on a dimensionless scale from 0 to 100, where a score of 100 represents full delivery of the goal as defined by fully meeting the explicit benchmark. Reference points are set specifically to the local context to capture stakeholder priorities such that goal scores reflect progress towards achieving those targets, and future assessments can serve as a measure of the effectiveness of management and policy interventions</t>
  </si>
  <si>
    <t>2012-2017;  Data reported at the national scale (e.g. World Bank) or as high resolution spatial data (e.g. AVISO satellite altimetry data)</t>
  </si>
  <si>
    <t>http://www.ipbes.net/sites/default/files/Metadata_GEO_BON_iDiv_Global_Ecosystem_Restoration_Index.pdf</t>
  </si>
  <si>
    <r>
      <rPr>
        <b/>
        <u/>
        <sz val="10"/>
        <color theme="1"/>
        <rFont val="Arial"/>
        <family val="2"/>
      </rPr>
      <t>Strategic objective 1</t>
    </r>
    <r>
      <rPr>
        <b/>
        <sz val="10"/>
        <color theme="1"/>
        <rFont val="Arial"/>
        <family val="2"/>
      </rPr>
      <t xml:space="preserve">
</t>
    </r>
  </si>
  <si>
    <t>SO 1-1</t>
  </si>
  <si>
    <t>Trends in land cover</t>
  </si>
  <si>
    <t>Trends in land productivity or functioning of the land</t>
  </si>
  <si>
    <t>SO 1-2</t>
  </si>
  <si>
    <t xml:space="preserve">SO 1-3 </t>
  </si>
  <si>
    <t>Trends in carbon stocks above and below ground</t>
  </si>
  <si>
    <r>
      <rPr>
        <b/>
        <u/>
        <sz val="10"/>
        <color theme="1"/>
        <rFont val="Arial"/>
        <family val="2"/>
      </rPr>
      <t>Strategic objective 2</t>
    </r>
    <r>
      <rPr>
        <b/>
        <sz val="10"/>
        <color theme="1"/>
        <rFont val="Arial"/>
        <family val="2"/>
      </rPr>
      <t xml:space="preserve">
</t>
    </r>
  </si>
  <si>
    <t>SO 2-1</t>
  </si>
  <si>
    <t>Trends in population living below the relative poverty line and/or income inequality in affected areas</t>
  </si>
  <si>
    <t>SO 2-2</t>
  </si>
  <si>
    <t>Trends in access to safe drinking water in affected areas</t>
  </si>
  <si>
    <r>
      <rPr>
        <b/>
        <u/>
        <sz val="10"/>
        <color theme="1"/>
        <rFont val="Arial"/>
        <family val="2"/>
      </rPr>
      <t>Strategic objective 4</t>
    </r>
    <r>
      <rPr>
        <b/>
        <sz val="10"/>
        <color theme="1"/>
        <rFont val="Arial"/>
        <family val="2"/>
      </rPr>
      <t xml:space="preserve">
</t>
    </r>
  </si>
  <si>
    <t>SO 4-1</t>
  </si>
  <si>
    <t>SO 4-2</t>
  </si>
  <si>
    <r>
      <rPr>
        <b/>
        <u/>
        <sz val="10"/>
        <color theme="1"/>
        <rFont val="Arial"/>
        <family val="2"/>
      </rPr>
      <t>Strategic objective 5</t>
    </r>
    <r>
      <rPr>
        <b/>
        <sz val="10"/>
        <color theme="1"/>
        <rFont val="Arial"/>
        <family val="2"/>
      </rPr>
      <t xml:space="preserve">
</t>
    </r>
  </si>
  <si>
    <t>SO 5-1</t>
  </si>
  <si>
    <t>Trends in international bilateral and multilateral official development assistance</t>
  </si>
  <si>
    <t>SO 5-2</t>
  </si>
  <si>
    <t>Trends in domestic public resources</t>
  </si>
  <si>
    <t>SO 5-3</t>
  </si>
  <si>
    <t>Trends in number of co-financing partners</t>
  </si>
  <si>
    <t>SO 5-4</t>
  </si>
  <si>
    <t>Resources mobilised from innovative sources of finance, including from the private sector</t>
  </si>
  <si>
    <t>SO 5-5</t>
  </si>
  <si>
    <t>Total amount of approved funding for developing countries and countries with economies in transition to promote the development, transfer, dissemination and diffusion of environmentally sound technologies</t>
  </si>
  <si>
    <t>SO 5-6</t>
  </si>
  <si>
    <t>Number of science and/or technology cooperation agreements and programmes between countries, by type of cooperation</t>
  </si>
  <si>
    <t>SO 5-7</t>
  </si>
  <si>
    <t>United States dollar value of financial and technical assistance, including through North-South, South-South and triangular cooperation, committed to developing countries and countries with economies in transition</t>
  </si>
  <si>
    <t>Performance indicators</t>
  </si>
  <si>
    <t>Technology needs and needs assessments</t>
  </si>
  <si>
    <t>Financial resources for TNAs</t>
  </si>
  <si>
    <t>PI-TNA-01</t>
  </si>
  <si>
    <t>Programmes/projects capacity-building on TNAs</t>
  </si>
  <si>
    <t>Targeted non-Annex I Parties through financial support</t>
  </si>
  <si>
    <t>Published TNAs completed or updated</t>
  </si>
  <si>
    <t>Synthesis report on technology needs</t>
  </si>
  <si>
    <t>Technologies from TNAs implemented</t>
  </si>
  <si>
    <t>PI-TNA-02</t>
  </si>
  <si>
    <t>PI-TNA-03</t>
  </si>
  <si>
    <t>PI-TNA-04</t>
  </si>
  <si>
    <t>PI-TNA-05</t>
  </si>
  <si>
    <t>PI-TNA-06</t>
  </si>
  <si>
    <t>PI-TI-01</t>
  </si>
  <si>
    <t>Training programmes and workshops for building capacity in technology information</t>
  </si>
  <si>
    <t>National communications containing information on technology transfer activities</t>
  </si>
  <si>
    <t>Information on maintaining, updating and developing TT: CLEAR</t>
  </si>
  <si>
    <t>PI-TI-02</t>
  </si>
  <si>
    <t>PI-TI-03</t>
  </si>
  <si>
    <t>PI-TI-04</t>
  </si>
  <si>
    <t>PI-TI-05</t>
  </si>
  <si>
    <t>Technology information centres and networks connected to TT: CLEAR</t>
  </si>
  <si>
    <t>Users of TT: CLEAR from developing countries</t>
  </si>
  <si>
    <t>Enabling environments</t>
  </si>
  <si>
    <t>Performance against World Bank governance indicators</t>
  </si>
  <si>
    <t>Volume of joint R&amp;D opportunities</t>
  </si>
  <si>
    <t>PI-EE-01</t>
  </si>
  <si>
    <t>PI-EE-02</t>
  </si>
  <si>
    <t>Presence of clear policy guidelines on how to move from R&amp;D to commercialisation of ESTs</t>
  </si>
  <si>
    <t>PI-EE-03</t>
  </si>
  <si>
    <t>PI-EE-04</t>
  </si>
  <si>
    <t>PI-EE-05</t>
  </si>
  <si>
    <t>PI-EE-06</t>
  </si>
  <si>
    <t>PI-EE-07</t>
  </si>
  <si>
    <t>PI-EE-08</t>
  </si>
  <si>
    <t>PI-EE-09</t>
  </si>
  <si>
    <t>PI-EE-10</t>
  </si>
  <si>
    <t>PI-EE-11</t>
  </si>
  <si>
    <t>PI-EE-12</t>
  </si>
  <si>
    <t>Presence of tax preferences and incentives on imports/exports of ESTs</t>
  </si>
  <si>
    <t>Mention of transfer of EST in NSDS</t>
  </si>
  <si>
    <t>Rating of investment climate according to World Bank business indicators</t>
  </si>
  <si>
    <t>Percentage of government procurement budget allocated to ESTs</t>
  </si>
  <si>
    <t>Degree of disclosure and transparency in the approval process</t>
  </si>
  <si>
    <t>Studies that explore barriers, good practices and recommendations for ESTs</t>
  </si>
  <si>
    <t>Percentage of participation in partnerships</t>
  </si>
  <si>
    <t>Capacity-building</t>
  </si>
  <si>
    <t>Financial resources for capacity-building</t>
  </si>
  <si>
    <t>Report on needs and priorities for capacity-building</t>
  </si>
  <si>
    <t>Participants and experts in training programmes for development and transfer of technologies</t>
  </si>
  <si>
    <t>National and regional institutions operating as centres of excellence for the development and transfer of technologies</t>
  </si>
  <si>
    <t>PI-CB-01</t>
  </si>
  <si>
    <t>PI-CB-02</t>
  </si>
  <si>
    <t>PI-CB-03</t>
  </si>
  <si>
    <t>PI-CB-04</t>
  </si>
  <si>
    <t>Innovative public-private financing mechanisms and instruments</t>
  </si>
  <si>
    <t>Report on cooperation between the Convention and other multilateral environmental agreements</t>
  </si>
  <si>
    <t>PI-MECH-01</t>
  </si>
  <si>
    <t>PI-MECH-02</t>
  </si>
  <si>
    <t>Report on references to objectives of other multilateral environmental agreements</t>
  </si>
  <si>
    <t>PI-MECH-03</t>
  </si>
  <si>
    <t>Barriers to and good experiences in the development of endogenous technologies</t>
  </si>
  <si>
    <t>Report on guidance for reporting on joint R&amp;D needs</t>
  </si>
  <si>
    <t>PI-MECH-04</t>
  </si>
  <si>
    <t>PI-MECH-05</t>
  </si>
  <si>
    <t>Mechanisms for technology transfer</t>
  </si>
  <si>
    <t>Volume of export credits</t>
  </si>
  <si>
    <t>Financial flows</t>
  </si>
  <si>
    <t>Total annual global investment and financial flows in climate change adaptation technologies</t>
  </si>
  <si>
    <t>Total annual investment and financial flows in climate change technologies - Convention financial mechanisms</t>
  </si>
  <si>
    <t>Total annual investment and financial flows in climate change technologies - Kyoto Protocol flexibility mechanisms</t>
  </si>
  <si>
    <t>Total annual investment and financial flows in climate change technologies - bilateral sources</t>
  </si>
  <si>
    <t>Total annual investment and financial flows in climate change - national sources</t>
  </si>
  <si>
    <t>Total annual investment in climate change technologies - multilateral sources</t>
  </si>
  <si>
    <t>Total annual investment and financial flows in climate change technologies - private sources</t>
  </si>
  <si>
    <t>PI-FIN-01</t>
  </si>
  <si>
    <t>PI-FIN-02</t>
  </si>
  <si>
    <t>PI-FIN-03</t>
  </si>
  <si>
    <t>PI-FIN-04</t>
  </si>
  <si>
    <t>PI-FIN-05</t>
  </si>
  <si>
    <t>PI-FIN-06</t>
  </si>
  <si>
    <t>PI-FIN-07</t>
  </si>
  <si>
    <t>PI-FIN-08</t>
  </si>
  <si>
    <t>Core climate change-related indicators</t>
  </si>
  <si>
    <t>Drivers</t>
  </si>
  <si>
    <t>Total primary energy supply (TPES)</t>
  </si>
  <si>
    <t>Share of fossil fuels in total primary energy supply (TPES)</t>
  </si>
  <si>
    <t>Losses of land covered by (semi-) natural vegetation</t>
  </si>
  <si>
    <t>Total support for fossil fuels/GDP</t>
  </si>
  <si>
    <t>Total energy intensity of production activities</t>
  </si>
  <si>
    <t>CO2 intensity of energy for the economy</t>
  </si>
  <si>
    <t>Emission intensity of agricultural commodities</t>
  </si>
  <si>
    <t>Energy consumption by households/capita</t>
  </si>
  <si>
    <t>Emissions</t>
  </si>
  <si>
    <t>Total GHG emissions</t>
  </si>
  <si>
    <t>CO2 emissions from fuel combustion</t>
  </si>
  <si>
    <t>GHG emissions from land use</t>
  </si>
  <si>
    <t>Total GHG emissions of production activities</t>
  </si>
  <si>
    <t>GHG emission intensity of production activities</t>
  </si>
  <si>
    <t>Direct GHG emissions from households</t>
  </si>
  <si>
    <t>Carbon footprint</t>
  </si>
  <si>
    <t>Impacts</t>
  </si>
  <si>
    <t>Annual average surface temperature</t>
  </si>
  <si>
    <t>Percentage of land area suffering from unusual wet or dry conditions (Standard Precipitation Index)</t>
  </si>
  <si>
    <t>Cumulative number of alien species</t>
  </si>
  <si>
    <t>Carbon stock in soil</t>
  </si>
  <si>
    <t>Occurrence of extreme weather events</t>
  </si>
  <si>
    <t>Direct economic loss attributed to hydro-meteorological disasters</t>
  </si>
  <si>
    <t>Distribution of cases of vector-borne diseases</t>
  </si>
  <si>
    <t>Heat-related mortality</t>
  </si>
  <si>
    <t>Direct agricultural loss attributed to hydro-meteorological disasters</t>
  </si>
  <si>
    <t>Mitigation</t>
  </si>
  <si>
    <t>Renewable energy share in the total final energy consumption</t>
  </si>
  <si>
    <t>Share of climate change mitigation expenditure relative to GDP</t>
  </si>
  <si>
    <t>Total climate change related subsidies and similar transfer/GDP</t>
  </si>
  <si>
    <t>Average carbon price</t>
  </si>
  <si>
    <t>Mobilised amount of USD per year starting in 2020 accountable towards the USD 100 billion commitment</t>
  </si>
  <si>
    <t>Adaptation</t>
  </si>
  <si>
    <t>Share of government adaptation expenditure to GDP</t>
  </si>
  <si>
    <t>Change in water use efficiency over time</t>
  </si>
  <si>
    <t>Proportion of population living in dwellings with air conditioners or air conditioning</t>
  </si>
  <si>
    <t>Progress towards sustainable forest management</t>
  </si>
  <si>
    <t>Proportion of agricultural area under productive and sustainable agriculture</t>
  </si>
  <si>
    <t>Number of people whose destroyed dwellings were attributed to hydro-meteorological disasters</t>
  </si>
  <si>
    <t>Establishing functional SEEA accounts can be considered a binary indicator for meeting this Target</t>
  </si>
  <si>
    <t>This is a tautology - implementing the SEEA achieves the target</t>
  </si>
  <si>
    <t>AT 2.1.1</t>
  </si>
  <si>
    <t>AT 2.2.1</t>
  </si>
  <si>
    <t>AT 4.4.1</t>
  </si>
  <si>
    <t>AT 4.2.1</t>
  </si>
  <si>
    <t>AT 4.2.2</t>
  </si>
  <si>
    <t>AT 4.2.3</t>
  </si>
  <si>
    <t>AT 4.2.4</t>
  </si>
  <si>
    <t>AT 4.5.1</t>
  </si>
  <si>
    <t>AT 4.5.2</t>
  </si>
  <si>
    <t>AT 5.4.1</t>
  </si>
  <si>
    <t>AT 5.4.2</t>
  </si>
  <si>
    <t>AT 5.4.3</t>
  </si>
  <si>
    <t>AT 5.4.4</t>
  </si>
  <si>
    <t>AT 5.5.1</t>
  </si>
  <si>
    <t>AT 5.5.2</t>
  </si>
  <si>
    <t>AT 5.5.3</t>
  </si>
  <si>
    <t>AT 5.3.2</t>
  </si>
  <si>
    <t>AT 5.1.1</t>
  </si>
  <si>
    <t>AT 6.2.1</t>
  </si>
  <si>
    <t>AT 6.4.1</t>
  </si>
  <si>
    <t>AT 6.4.7</t>
  </si>
  <si>
    <t>AT 6.5.1</t>
  </si>
  <si>
    <t>AT 6.5.3</t>
  </si>
  <si>
    <t>AT 6.6.1</t>
  </si>
  <si>
    <t>AT 6.3.1</t>
  </si>
  <si>
    <t>AT 7.1.3</t>
  </si>
  <si>
    <t>AT 7.5.1</t>
  </si>
  <si>
    <t>AT 8.3.6</t>
  </si>
  <si>
    <t>AT 8.1.1</t>
  </si>
  <si>
    <t>AT 8.2.1</t>
  </si>
  <si>
    <t>AT 8.4.4</t>
  </si>
  <si>
    <t>AT 9.3.1</t>
  </si>
  <si>
    <t>AT 9.2.1</t>
  </si>
  <si>
    <t>AT 10.1.1</t>
  </si>
  <si>
    <t>AT 10.2.1</t>
  </si>
  <si>
    <t>AT 10.3.1</t>
  </si>
  <si>
    <t>AT 10.6.2</t>
  </si>
  <si>
    <t>AT 11.1.1</t>
  </si>
  <si>
    <t>AT 11.2.1</t>
  </si>
  <si>
    <t>AT 11.2.2</t>
  </si>
  <si>
    <t>AT 11.3.1</t>
  </si>
  <si>
    <t>AT 11.5.1</t>
  </si>
  <si>
    <t>AT 11.5.2</t>
  </si>
  <si>
    <t>AT 11.5.3</t>
  </si>
  <si>
    <t>AT 12.1.1</t>
  </si>
  <si>
    <t>AT 12.3.1</t>
  </si>
  <si>
    <t>AT 12.3.3</t>
  </si>
  <si>
    <t>AT 12.3.4</t>
  </si>
  <si>
    <t>AT 12.3.5</t>
  </si>
  <si>
    <t>AT 13.2.1</t>
  </si>
  <si>
    <t>AT 13.3.1</t>
  </si>
  <si>
    <t>AT 13.3.2</t>
  </si>
  <si>
    <t>AT 13.4.1</t>
  </si>
  <si>
    <t>AT 14.2.1</t>
  </si>
  <si>
    <t>AT 14.2.2</t>
  </si>
  <si>
    <t>AT 14.2.3</t>
  </si>
  <si>
    <t>AT 14.3.1</t>
  </si>
  <si>
    <t>AT 14.3.2</t>
  </si>
  <si>
    <t>AT 14.3.3</t>
  </si>
  <si>
    <t>AT 14.3.4</t>
  </si>
  <si>
    <t>AT 15.2.1</t>
  </si>
  <si>
    <t>AT 15.2.2</t>
  </si>
  <si>
    <t>Strategic Goal A</t>
  </si>
  <si>
    <t>Biodiversity Barometer</t>
  </si>
  <si>
    <t>Trends in potentially environmentally harmful elements of government support to agriculture (producer support estimate)</t>
  </si>
  <si>
    <t>Ecological Footprint</t>
  </si>
  <si>
    <t>Red List Index (impacts of utilisation)</t>
  </si>
  <si>
    <t>Strategic Goal B</t>
  </si>
  <si>
    <t>Wetland Extent Trends Index</t>
  </si>
  <si>
    <t>Forest area as a percentage of total land area</t>
  </si>
  <si>
    <t>Marine trophic index</t>
  </si>
  <si>
    <t>Marine Stewardship Council (MSC) certified catch</t>
  </si>
  <si>
    <t>Red List Index (impacts of fisheries)</t>
  </si>
  <si>
    <t xml:space="preserve">Area of forest under sustainable management: total FSC and PEFC forest management certification </t>
  </si>
  <si>
    <t>Wild Bird Index (forest &amp; farmland specialist birds)</t>
  </si>
  <si>
    <t>Trends in loss of reactive nitrogen to the environment</t>
  </si>
  <si>
    <t>Trends in nitrogen deposition</t>
  </si>
  <si>
    <t>Trends in the numbers of invasive alien species introduction events</t>
  </si>
  <si>
    <t>Proportion of countries adopting relevant national legislation and adequately resourcing the prevention or control of invasive alien species</t>
  </si>
  <si>
    <t>Trends in invasive species vertebrate eradications</t>
  </si>
  <si>
    <t>Climatic impacts on European &amp; North American birds</t>
  </si>
  <si>
    <t>Cumulative human impact on marine ecosystems</t>
  </si>
  <si>
    <t>Strategic Goal C</t>
  </si>
  <si>
    <t>Protected area coverage</t>
  </si>
  <si>
    <t>Protected area coverage of Key Biodiversity Areas</t>
  </si>
  <si>
    <t>15.1.2</t>
  </si>
  <si>
    <t>Protected area coverage of ecoregions</t>
  </si>
  <si>
    <t>Protected Area Management effectiveness</t>
  </si>
  <si>
    <t>Wildlife Picture Index</t>
  </si>
  <si>
    <t>Living Planet Index</t>
  </si>
  <si>
    <t>Genetic diversity of terrestrial domesticated animals</t>
  </si>
  <si>
    <t>15.5.1</t>
  </si>
  <si>
    <t>Strategic Goal D</t>
  </si>
  <si>
    <t>Red List Index (species used for food and medicine)</t>
  </si>
  <si>
    <t>Red List Index (pollinating species)</t>
  </si>
  <si>
    <t>Number of Parties to the CBD that have deposited the instrument of ratification, acceptance, approval or accession of the Nagoya Protocol</t>
  </si>
  <si>
    <t>Strategic Goal E</t>
  </si>
  <si>
    <t>Index of linguistic diversity</t>
  </si>
  <si>
    <t>Growth in species occurrence records accessible through GBIF</t>
  </si>
  <si>
    <t>Official development assistance and public expenditure on conservation and sustainable use of biodiversity and ecosystems</t>
  </si>
  <si>
    <t>Number of countries with developed or revised NBSAPs</t>
  </si>
  <si>
    <t>Additional indicators</t>
  </si>
  <si>
    <t>CGMFC-21, Continuous Global Mangrove Forest Cover for the 21st Century</t>
  </si>
  <si>
    <t>Live coral cover</t>
  </si>
  <si>
    <t>Living Planet Index (forest specialists)</t>
  </si>
  <si>
    <t>Living Planet Index (farmland specialists)</t>
  </si>
  <si>
    <t>Living Planet Index (trends in target and bycatch species)</t>
  </si>
  <si>
    <t>WAZA global visitor survey</t>
  </si>
  <si>
    <t>Human Appropriation of Net Primary Production (HANPP)</t>
  </si>
  <si>
    <t>Number of extinctions prevented</t>
  </si>
  <si>
    <t>Number of species extinctions (birds and mammals)</t>
  </si>
  <si>
    <t>Red List Index (internationally traded species)</t>
  </si>
  <si>
    <t>Biodiversity Intactness Index</t>
  </si>
  <si>
    <t>Percentage of Parties with legislation in Category 1 under CITES NLP</t>
  </si>
  <si>
    <t>Proportion of known species assessed through the IUCN Red List</t>
  </si>
  <si>
    <t>Red List Index (forest-specialist species)</t>
  </si>
  <si>
    <t>Proportion of important sites for terrestrial and freshwater biodiversity that are covered by protected areas, by ecosystem type (proposed indicator for SDG target 15.1)</t>
  </si>
  <si>
    <t>Coverage by protected areas of important sites for mountain biodiversity (proposed indicator for SDG target 15.4)</t>
  </si>
  <si>
    <t>Number of countries with biodiversity-relevant taxes</t>
  </si>
  <si>
    <t>Number of countries with biodiversity-relevant charges and fees</t>
  </si>
  <si>
    <t>Number of countries with biodiversity-relevant tradable permit schemes</t>
  </si>
  <si>
    <t>Wildlife Picture Index in tropical forest protected areas</t>
  </si>
  <si>
    <t>Protected Area Representativeness Index (PARC-representativeness)</t>
  </si>
  <si>
    <t>Protected Area Connectedness Index (PARC-connectedness)</t>
  </si>
  <si>
    <t>Biodiversity Habitat Index (BHI)</t>
  </si>
  <si>
    <t>C(potential for future global/regional use)</t>
  </si>
  <si>
    <t>B(under development on CBD list)</t>
  </si>
  <si>
    <t>A (developed on CBD list)</t>
  </si>
  <si>
    <t>Additional indicator since published list?</t>
  </si>
  <si>
    <t>Aichi target indicator</t>
  </si>
  <si>
    <t>Core indicators</t>
  </si>
  <si>
    <t>Percentage of Category 1 nations in CITES</t>
  </si>
  <si>
    <t>Water Footprint (Human appropriation of fresh water)</t>
  </si>
  <si>
    <t>Total wood removals</t>
  </si>
  <si>
    <t>Global Footprint Network</t>
  </si>
  <si>
    <t>Trends in forest extent (tree cover)</t>
  </si>
  <si>
    <t>Species Habitat Index</t>
  </si>
  <si>
    <t>Biodiversity Habitat Index</t>
  </si>
  <si>
    <t>Marine Trophic Index</t>
  </si>
  <si>
    <t>Inland fishery production</t>
  </si>
  <si>
    <t>Proportion of area of forest production under FSC and PEFC certification</t>
  </si>
  <si>
    <t>Nitrogen Use Efficiency</t>
  </si>
  <si>
    <t>Trends in pesticide use</t>
  </si>
  <si>
    <t>Percentage of areas covered by protected areas - marine, coastal, terrestrial, inland water</t>
  </si>
  <si>
    <t>Protected Area Connectedness Index</t>
  </si>
  <si>
    <t>Protected area management effectiveness</t>
  </si>
  <si>
    <t>Proportion of local breeds, classified as being at risk, not-at-risk or unknown level of risk of extinction</t>
  </si>
  <si>
    <t>Percentage of undernourished people</t>
  </si>
  <si>
    <t>Species Status Information Index</t>
  </si>
  <si>
    <t>Highlighted indicators</t>
  </si>
  <si>
    <t>BioTime-Local Species Richness, Temporal Species Turnover, Overall Abundance</t>
  </si>
  <si>
    <t>Coverage of fisheries with management measures to reduce bycatch and discards</t>
  </si>
  <si>
    <t>Food security: Countries requiring external assistance for food (famine relief)</t>
  </si>
  <si>
    <t>Food: World grain production by type/capita.year</t>
  </si>
  <si>
    <t>GDP</t>
  </si>
  <si>
    <t>Global Index of Linguistic Diversity and language threat level.</t>
  </si>
  <si>
    <t>Information provided through the financial reporting framework, adopted by decision XII/3</t>
  </si>
  <si>
    <t>Land under cereal production (ha)</t>
  </si>
  <si>
    <t>Mean length of fish</t>
  </si>
  <si>
    <t>Mean Species Abundance (GLOBIO3)</t>
  </si>
  <si>
    <t>Nitrogen + Phosphate Fertilizers (N+P205 total nutrients)</t>
  </si>
  <si>
    <t>Nitrogen Use Balance</t>
  </si>
  <si>
    <t>Non-material NBPs: Index of Linguistic Diversity (ILD)</t>
  </si>
  <si>
    <t>Number and coverage of stocks with adaptive management systems / plans</t>
  </si>
  <si>
    <t>Number of countries that have adopted legislative, administrative and policy frameworks to ensure fair and equitable sharing of benefits</t>
  </si>
  <si>
    <t>Number of countries with national instruments on biodiversity-relevant taxes, charges and fees</t>
  </si>
  <si>
    <t>Number of countries with national instruments on REDD plus schemes</t>
  </si>
  <si>
    <t>Number of world natural heritage sites per country per year</t>
  </si>
  <si>
    <t>Percentage of population using safely managed drinking water services (indicator for SDG target 6.1)</t>
  </si>
  <si>
    <t>Policies make adequate provisions to minimize impacts of fisheries on threatened species.</t>
  </si>
  <si>
    <t>Policies to secure that mortalities and significant indirect adverse impacts on non-target species are accounted for are in place</t>
  </si>
  <si>
    <t>Presence of regulations requiring recovery of depleted species</t>
  </si>
  <si>
    <t>Proportion of agricultural area under productive and sustainable agriculture (indicator for SDG target 2.4)</t>
  </si>
  <si>
    <t>Proportion of fish stocks within biologically sustainable levels</t>
  </si>
  <si>
    <t>Proportion of predatory fish</t>
  </si>
  <si>
    <t>Protected area coverage of terrestrial, marine and freshwater ecoregions</t>
  </si>
  <si>
    <t>RAMSAR areas</t>
  </si>
  <si>
    <t>Species represented in the barcode of life data system</t>
  </si>
  <si>
    <t>The Wildlife Picture Index (disaggregated by protected area)</t>
  </si>
  <si>
    <t>Trend in Carbon Intensity</t>
  </si>
  <si>
    <t>Trends in fisheries certified by the Marine Stewardship Council</t>
  </si>
  <si>
    <t>Trends in invasive alien species vertebrate eradications</t>
  </si>
  <si>
    <t>Trends in potentially harmful elements of government support to agriculture (produced support estimates)</t>
  </si>
  <si>
    <t>Trends in potentially harmful elements of government support to fisheries</t>
  </si>
  <si>
    <t>Water security: Proportion of population using safely managed drinking water services (SDG 6.1.1)</t>
  </si>
  <si>
    <t>Wetland Extent Trend Index</t>
  </si>
  <si>
    <t>Number of countries with national instruments on biodiversity relevant tradable permit schemes</t>
  </si>
  <si>
    <t>Areas of agricultural land under conservation agriculture</t>
  </si>
  <si>
    <t>UNFCCC</t>
  </si>
  <si>
    <t>GEO BON-CSIRO</t>
  </si>
  <si>
    <t>Socio-economic indicators</t>
  </si>
  <si>
    <t xml:space="preserve">Equity: GINI index </t>
  </si>
  <si>
    <t xml:space="preserve">Total human population </t>
  </si>
  <si>
    <t>Food security: Calorie supply per capita (kcal/capita.day)</t>
  </si>
  <si>
    <t>Water security: Freshwater consumption as % of total renewable water resources/watershed</t>
  </si>
  <si>
    <t>https://www.ipbes.net/sites/default/files/factsheet_global_footprint_network_ecological_footprint.pdf</t>
  </si>
  <si>
    <t>The Ecological Footprint has become one of the main overarching indicators in the sustainability domain, and is used widely by government agencies, NGOs and some businesses. Among the conservation organizations, WWF-International is the most prominent user, as one of its two meta-goals is to reduce humanity’s Footprint to one planet. The Ecological Footprint measures the demands that our use of resource provisioning and regulating services place on the regenerative capacity of ecosystems. Currently, the methodology limits the direct tracking of waste flows to CO2. Accordingly, climate regulation via sequestration and long-term storage of carbon through photosynthesis is the only regulating ecosystem service tracked. Demand is measured in terms of biologically productive areas (i.e., ecological assets) a population uses for producing all the resources it consumes and absorbing its waste (CO2) – with prevailing technology and resource management of that year. This demand is compared with the available regenerative capacity of nature, called biocapacity. An increase in a nation’s Ecological Footprint stands for an increase in humans’ pressure on ecosystems, which in turn equates to a greater risk of biodiversity loss. Understanding the linkages and interactions between biodiversity, the drivers of biodiversity loss and the Ecological Footprint are fundamental to slowing, halting and reversing the ongoing declines in natural ecosystems and populations of wild species.</t>
  </si>
  <si>
    <t xml:space="preserve">https://www.ipbes.net/sites/default/files/factsheet_water_footprint_network_human_appropriation.pdf
**Hoekstra, A. Y., et al. (2011). The Water Footprint Assessment Manual: Setting the Global Standard, Earthscan.
**Hoekstra, A. Y. and M. M. Mekonnen (2012). "The water footprint of humanity." Proceedings of the National Academy of Sciences 10.1073/pnas.1109936109.
**WFN (2016) Dependencies of Europe’s economy on other parts of the world in terms of water resources. IMPREX. www.waterfootprint.org </t>
  </si>
  <si>
    <t>https://www.ipbes.net/sites/default/files/1._factsheet_fao_total_wood_removals_170912.pdf</t>
  </si>
  <si>
    <t>http://science.sciencemag.org/content/342/6160/850.full</t>
  </si>
  <si>
    <t>https://www.ipbes.net/sites/default/files/factsheet_geo_bon-map_of_life_species_habitat_index.pdf
Jetz, W., D. S. Wilcove, and A. P. Dobson. 2007. Projected Impacts of Climate and Land-Use Change on the Global Diversity of Birds. PLoS Biology 5:1211-1219.
Rondinini, C., et al. 2011. Global habitat suitability models of terrestrial mammals. Philosophical Transactions of the Royal Society B: Biological Sciences 366:2633-2641.</t>
  </si>
  <si>
    <t>http://www.ipbes.net/sites/default/files/Metadata_GEO_BON_CSIRO_Biodiversity_Habitat_Index.pdf</t>
  </si>
  <si>
    <t>Since 2005, the backbone of FRA is the country reporting process, where the best available and most recent information from all countries and territories is compiled. FAO FRA is therefore requesting all countries to elaborate and submit a comprehensive report following a standardized format and methodology. Country reports are compiled by officially nominated National Correspondents and submitted to FAO. Country reports then undergo a review by a team of reviewers and, once the review is completed, countries are asked to confirm the report before it is published</t>
  </si>
  <si>
    <t>https://www.bipindicators.net/indicators/forest-area-as-a-proportion-of-total-land-area
https://www.ipbes.net/sites/default/files/factsheet_fao_forest_area_percentage_of_total_land_area.pdf</t>
  </si>
  <si>
    <t>https://www.ipbes.net/sites/default/files/factsheet_marine_stewardship_council_trends_in_fisheries.pdf</t>
  </si>
  <si>
    <t>MSC Certified Catch refers to the green weight catch of certified fisheries, or the weight of fish caught before processing. Catch of MSC certified fisheries reveals trends in the number and size of fisheries which uphold the three pillars of ecological sustainability. As the MSC is a voluntary programme, this indicator does not necessarily reflect the total amount of seafood caught in an ecologically sustainable manner, but it does provide an indication of the level of commitment to sustainability from fishers, seafood companies, government bodies, scientists, conservation groups and the public. Total MSC certified catch can be compared to FAO figures on global wild capture production of fish and marine invertebrates to see the proportion of the wild capture seafood production system that is engaged in sustainability certification</t>
  </si>
  <si>
    <t>https://www.ipbes.net/sites/default/files/factsheet_sea_around_us_marine_trophic_index.pdf
https://www.bipindicators.net/indicators/marine-trophic-index</t>
  </si>
  <si>
    <t> To calculate the RMTI, the potential catch that can be obtained given the observed trophic structure of the actual catch is used to assess the fisheries in an initial (usually coastal) region. Actual catch exceeding potential catch indicates exploitation of a new fishing region. The MTI of the new region can then be calculated and subsequent regions are determined in a sequential manner. This method improves upon the use of the Fishing-in-Balance (FiB) index in conjunction with the original MTI calculated over the whole time series because assumptions of fleet and stock stationarity over the entire time series and geographic area are removed. As a default, the Sea Around Us presents the RMTI as well as the original MTI/FiB indices in parallel.</t>
  </si>
  <si>
    <t>https://www.ipbes.net/sites/default/files/factsheet_fao_inland_fishery_production.pdf</t>
  </si>
  <si>
    <t>FAO receives an annual report from member countries regarding the total inland fishery production. This level of detail varies between countries. Species level detail is often not reported. National agencies collect their inland fishery data in various ways according to the degree of sophistication of their national systems. In many instances production is an estimate which may be validated through the use of frame surveys or other monitoring methods.</t>
  </si>
  <si>
    <t>https://www.ipbes.net/sites/default/files/factsheet_fao_proportion_of_fish_stocks.pdf</t>
  </si>
  <si>
    <t>https://www.ipbes.net/sites/default/files/factsheet_fao_proportion_of_fish_stocks.pdf
https://www.bipindicators.net/indicators/proportion-of-fish-stocks-in-safe-biological-limits</t>
  </si>
  <si>
    <t>The indicator covers the world marine fishery resources. The FAO assessment classifies fish stocks into three categories: overexploited, fully exploited and under-exploited, and their percentages were calculated based on the number of stocks for each category at global level. The proportion of fish stocks outside safe biological limits is the percentage of overexploited stocks. The proportion of fish stocks inside safe biological limits is the percentages of fully exploited and non-fully exploited stocks. Such proportions can also be calculated for FAO statistical areas, but not for each country.</t>
  </si>
  <si>
    <t xml:space="preserve">https://www.ipbes.net/sites/default/files/factsheet_sea_around_us_fisheries_catch_and_fishing_effort.pdf
Zeller D, Palomares MLD, Tavakolie A, Ang M, Belhabib D, Cheung WWL, Lam VWY, Sy E, Tsui G, Zylich K and Pauly D (2016) Still catching attention: Sea Around Us reconstructed global catch data, their spatial expression and public accessibility. Marine Policy 70: 145-152
</t>
  </si>
  <si>
    <t xml:space="preserve">1)      Identification, sourcing and comparison of baseline reported catch times series, i.e., a) FAO (or other international reporting entities) reported landings data by FAO statistical areas, taxon and year; and b) national data series by area, taxon and year. We define ‘landings’ as ‘live weight of retained catch’, i.e., what FAO terms ‘nominal catch’;
2)      Identification of sectors (e.g., subsistence, recreational), time periods, species, gears etc., not covered by (1), i.e., missing data components. This is conducted via extensive literature searches and consultations with local experts; 
3)      Sourcing of available alternative information sources on missing data identified in (2), via extensive searches of the literature (peer-reviewed and grey, both online and in hard copies) and consultations with local experts. Information sources include social science studies (anthropology, economics, etc.), reports, colonial archives, data sets and expert knowledge; 
4)      Development of data ‘anchor points’ in time for each missing data component, and expansion of anchor point data to country-wide catch estimates; 
5)      Interpolation for time periods between data anchor points, either linearly or assumption-based for commercial fisheries, and generally via per capita (or per-fisher) catch rates for non-commercial sectors; and 
6)      Estimation of total catch times series, combining reported catches (1) and interpolated, country-wide expanded missing data series (5).
7)      Quantifying the uncertainty associated with each reconstruction. </t>
  </si>
  <si>
    <t>The proportion is calculated based on the 584 "stock" items FAO has monitored since 1974, representing 70% of global marine catch. This indicator may not be representative of the stocks that were not monitored. Fish stock status is estimated through stock assessment. A range of methods are used, some highly data demanding and skill intensive, but others relying on simple methods or proxy indicators. Fish stocks outside safe biological limits are those abundance of which has been fished down below the level that produces maximum sustainable yield, therefore overfished. Fish stocks inside safe biological limits include those which are fully exploited, that is their abundance close to the level associated with maximum sustainable production, as well as non-fully exploited stocks.</t>
  </si>
  <si>
    <t>https://www.ipbes.net/sites/default/files/Metadata_FAO_Nitrogen_Phosphate_Fertilizers.pdf</t>
  </si>
  <si>
    <t>This indicator estimates the total fertilizers consumption (N+P, N+P+K) by arable land and permanent crops area. Particularly, Total Fertilizers Consumption (Consumption in nutrients (tonnes of nutrients) is made up by three other indicators of FAOSTAT: (1) Nitrogen Fertilizers (N total nutrients), (2) Phosphate Fertilizers (P205 total nutrients) and (3) Potash Fertilizers (K20 total nutrients). Arable Land and Permanent Crops (1000 Ha) is also a FAOSTAT indicator.</t>
  </si>
  <si>
    <t>https://www.ipbes.net/sites/default/files/factsheet_lassaletta_et_al_2014_nitrogen_use_efficiency.pdf</t>
  </si>
  <si>
    <t>https://www.ipbes.net/sites/default/files/factsheet_geo_bon_map_of_life_species_protection_index.pdf</t>
  </si>
  <si>
    <t>https://www.bipindicators.net/indicators/protected-area-connectedness-index-parc-connectedness
https://www.ipbes.net/sites/default/files/factsheet_geo_bon_csiro_protected_area_connectedness_index.pdf</t>
  </si>
  <si>
    <t>The assessment is performed using a fine-scaled grid covering the entire terrestrial surface of the planet. Each protected grid-cell is scored in terms of how well connected it is to other protected cells, and to cells containing primary vegetation (habitat) in the surrounding non-protected landscape. The score obtained for each protected cell ranges between 0 and 1. PARC-connectedness for any given spatial reporting unit (e.g. IPBES region, country) is then derived by summing these scores across all protected cells within the unit, and dividing this sum by the number of protected cells, thereby expressing overall connectedness as a proportion (also ranging between 0 and 1).</t>
  </si>
  <si>
    <t>https://www.bipindicators.net/indicators/protected-area-management-effectiveness
https://www.ipbes.net/sites/default/files/factsheet_wcmc_protected_area_management_effectiveness.pdf</t>
  </si>
  <si>
    <t>This indicator provides information on status and trends in effectiveness of management of protected areas (PA) that can be disaggregated to examine environmental, social and managerial aspects of protected area management. The indicator records the number and area of assessments of management effectiveness completed by countries, and the overall management effectiveness score for each aspect of management. The indicator therefore measures how effectively and equitably managed protected areas are, which is of critical importance in meeting Aichi Target 11, as the declaration of a protected area does not always result in adequate protection.</t>
  </si>
  <si>
    <t>https://www.ipbes.net/sites/default/files/6._factsheet_geo_bon_predicts_biodiversity_intactness_index_170912_0.pdf
https://www.nature.com/articles/nature03289</t>
  </si>
  <si>
    <t>The BII is an indicator of the average abundance of a large and diverse set of organisms in a given geographical area, relative to their reference populations. We recommend calculating the BII across all species within the broad taxonomic groups that are reasonably well described. For most parts of the world this includes plants and vertebrates, and excludes invertebrates and microbes, which are diverse but poorly documented. </t>
  </si>
  <si>
    <t>https://www.ipbes.net/sites/default/files/factsheet_iucn_birdlife_international_others_red_list_index.pdf
http://journals.plos.org/plosone/article?id=10.1371/journal.pone.0000140</t>
  </si>
  <si>
    <t>The Red List Index measures change in aggregate extinction risk across groups of species. It is based on genuine changes in the number of species in each category of extinction risk on The IUCN Red List of Threatened Species™ and is expressed as changes in an index ranging from 0 to 1.</t>
  </si>
  <si>
    <t>https://unstats.un.org/sdgs/metadata/files/Metadata-02-05-02.pdf
https://www.ipbes.net/sites/default/files/2._factsheet_fao_proportion_of_local_breeds_170912.pdf</t>
  </si>
  <si>
    <t>he indicator presents the percentage of livestock breeds classified as being at risk, not at risk or of unknown risk of extinctions at a certain moment in time, as well as the trends for those percentages.</t>
  </si>
  <si>
    <t>https://www.ipbes.net/sites/default/files/factsheet_geo_bon_map_of_life_species_status_information_index.pdf
http://www.geobon.org/Downloads/brochures/2015/GBCI_Version1.2_low.pdf</t>
  </si>
  <si>
    <t>https://www.bipindicators.net/indicators/living-planet-index
https://www.ipbes.net/sites/default/files/factsheet_wwf_zsl_living_planet_index.pdf</t>
  </si>
  <si>
    <t>The Living Planet Index (LPI) is calculated using time-series data on more than 14,000 populations of over 3,700 vertebrate species from around the globe. The LPI uses data that is of high temporal resolution and spatially explicit through being tied to a particular location. This allows for recording of metadata on local threats and conservation action and allows for disaggregation at different scales.</t>
  </si>
  <si>
    <t>http://www.pnas.org/content/110/25/10324
https://www.ipbes.net/sites/default/files/factsheet_krausmann_et_al_2013_human_appropriation_primary_productivity.pdf</t>
  </si>
  <si>
    <t>HANPP is an indicator that assesses the extent to which human activities affect flows of trophic energy (biomass) in ecosystems, namely net primary production (NPP), a key process in the Earthsystem. HANPP, measured as annual carbon flow, is the sum of two subcategories: HANPPluc and HANPPharv. HANPPharv is the quantity of carbon in biomass harvested or otherwise consumed by people, including crops, timber, harvested crop residues, forest slash, forages consumed by livestock, and biomass lost to human-induced fires. HANPPluc is the change in NPP, also measured as annual carbon flow, as a result of human-induced land use change, such as the conversion of forest to cropland or infrastructure. From a societal perspective HANPP measures the combined effect of land conversion and harvest on biomass flows in terrestrial ecosystems of a defined area of land; in other words, the combined effect of human-induced land-cover change and land use. From an ecological perspective, HANPP is a measure of the impact of land use on the availability of trophic energy (biomass) for heterotrophic food chains and as a resource for building up biomass stocks in terrestrial ecosystems used by humans. In that perspective, HANPP measures the changes in the amount of NPP remaining each year in ecosystems resulting from land use. From both perspectives, HANPP is indicative of the intensity with which humans use the land, but the socioeconomic perspective is focused on the activities causing change, whereas the ecological perspective is focused on the impact on the system under consideration. (cf. Krausmann et al. 2009, Haberl et al. 2014).</t>
  </si>
  <si>
    <t>https://www.bipindicators.net/indicators/wetland-extent-trends-index
https://www.ipbes.net/sites/default/files/factsheet_wcmc_wetland_extent_trend_index.pdf</t>
  </si>
  <si>
    <t>https://www.ipbes.net/sites/default/files/factsheet_dornelas_et_al_2014_biotime_local_species.pdf</t>
  </si>
  <si>
    <t>https://www.ipbes.net/sites/default/files/factsheet_shin_et_al_2010_proportion_of_predatory_fish_0.pdf</t>
  </si>
  <si>
    <t>https://academic.oup.com/icesjms/article/62/3/384/660710
https://academic.oup.com/icesjms/article-pdf/67/4/692/1993611/fsp294.pdf
https://www.ipbes.net/sites/default/files/factsheet_shin_et_al_2010_mean_length_of_fish_0.pdf</t>
  </si>
  <si>
    <t>http://www.fao.org/sustainable-development-goals/indicators/241/en/</t>
  </si>
  <si>
    <t>This indicator measures progress in achieving more productive and sustainable agriculture. It is made up of relevant outcome sub-indicators that will provide governments with strategic information for evidence based policies</t>
  </si>
  <si>
    <t>https://www.ipbes.net/sites/default/files/factsheet_iucn_issg_number_invasive_alien_species.pdf
https://www.bipindicators.net/indicators/trends-in-numbers-of-invasive-alien-species-introduction-events</t>
  </si>
  <si>
    <t>This indicator measures the trends of invasive alien species (IAS) of 21 countries, which were selected for having at least 30 records of species with known invasion date. Species were designated as invasive according to standard evidence-based criteria. The indicator was based on 3914 IAS and 4903 species-country records. While all taxonomic groups were considered, the majority of the records are plants, invertebrates, fish, mammals and birds. The trends were calculated as the geometric mean of the cumulative number of IAS across all 21 countries, the year 1970 was set as index value 1.</t>
  </si>
  <si>
    <t>https://www.ipbes.net/sites/default/files/factsheet_iucn_issg_island_conservation_invasive_alien_species_vertebrate_eradications.pdf
https://www.bipindicators.net/indicators/trends-in-invasive-alien-species-vertebrate-eradications</t>
  </si>
  <si>
    <t>Data is from the Database of Islands and Invasive Species Eradications, downloaded November 2016. Data includes both alien mammals and birds. An attempt to remove one invasive animal population from one island is considered one eradication in this dataset. Data was restricted to events including feral animals, whole island eradications (thus excluding restricted range events or incursions), data quality as good or satisfactory, and scored as either failed, successful or successful but reinvaded. Note failed reflects operational failure, whereas successful but reinvaded reflects a successful operation but the invasive population subsequently recolonized. Successful but reinvaded may sometimes represent misclassified failures, thus we excluded them from determining the rate of success. End date typically reflects the year the operation was reported as complete, and not necessarily the year the eradication was confirmed as successful or failed.</t>
  </si>
  <si>
    <t>The first assessment of the Wildlife Picture Index (WPI) includes data for 278 species of tropical forest mammals and birds, sampled at 17 TEAM sites in 15 countries over the last 9 years. The WPI is derived from annual camera trap monitoring using standardized methods to determine the change in diversity of tropical forest mammal and bird communities. The WPI calculated separately for birds and mammals is also stable through time, although the WPI for birds is more variable than the WPI for mammals (due in part to the lower number of bird species assessed). The WPI calculated separately for each continent (Latin America, Africa/Madagascar, South East Asia) shows no clear trend by continent, although it is still very early for the assessments in Africa and SE Asia as there are only 4-5 years of data available.</t>
  </si>
  <si>
    <t>https://www.ipbes.net/sites/default/files/factsheet_tropical_ecology_assessment_and_monitoring_network_wildlife_picture_index.pdf
https://www.bipindicators.net/indicators/wildlife-picture-index</t>
  </si>
  <si>
    <t>https://www.ipbes.net/sites/default/files/factsheet_geobon_csiro_protected_area_representativeness_index.pdf</t>
  </si>
  <si>
    <t>This indicator is one of a new suite of Protected Area Representativeness and Connectedness (PARC) indices developed by CSIRO (Australia’s national science agency), and is referred to here as “PARC-representativeness”. The indicator assesses an important element of the CBD’s Aichi Target 11 – i.e. the extent to which terrestrial protected areas are “ecologically representative”. This assessment is performed using a fine-scaled grid covering the entire terrestrial surface of the planet. For each cell in this grid an estimate is derived of the proportional protection of all cells that are ecologically similar to this cell of interest. Ecological similarity between cells is predicted as a function of abiotic environmental surfaces (describing climate, terrain, and soils) scaled using generalised dissimilarity modelling to reflect observed patterns of spatial turnover in species composition, based on best-available occurrence records for plants, vertebrates and invertebrates globally. PARC-representativeness for any given spatial reporting unit (e.g. IPBES region, country) is then derived as a weighted geometric mean of the scores (proportions between 0 and 1) obtained for all cells within that unit, with the contribution of each cell weighted according to its ecological uniqueness.</t>
  </si>
  <si>
    <t>https://www.bipindicators.net/indicators/protected-area-coverage-of-ecoregions
https://www.ipbes.net/sites/default/files/factsheet_wcmc_protected_area_terrestrial_marine_freshwater_ecoregions.pdf</t>
  </si>
  <si>
    <t>https://www.bipindicators.net/indicators/trends-in-nitrogen-deposition</t>
  </si>
  <si>
    <t>Ideally, the Nitrogen Deposition Indicator (NDI) would be based on measured data of both wet and dry deposition of reactive nitrogen across the world. However, lack of available measurement data calls for a different approach. Based on emission information of the major nitrogen species, the nitrogen deposition is calculated using a modelling approach. Such an atmospheric model is able to calculate the physical transport, chemical transformations and the ultimate deposition of nitrogen to the world’s ecosystems. The NDI reflects both natural and anthropogenic nitrogen emissions and changes observed since 1860 are generally the influence of anthropogenic actions. Not only the temporal changes since 1860 can be determined by means of this calculation approach, but also the spatial distribution over the different regions of the world. Another advantage of a calculation approach is the possibility of looking into the future, which however depends on the availability of adequate emission data. By doing so, possible future threats to the worlds ecosystems can be explored and abatement measures be evaluated.</t>
  </si>
  <si>
    <t>https://www.ipbes.net/sites/default/files/factsheet_international_nitrogen_initiative_trends_in_nitrogen_deposition.pdf
https://www.bipindicators.net/indicators/trends-in-nitrogen-deposition</t>
  </si>
  <si>
    <t>https://link.springer.com/article/10.1007/s10021-009-9229-5</t>
  </si>
  <si>
    <t>https://www.bipindicators.net/indicators/ecological-footprint</t>
  </si>
  <si>
    <t>Ecological Footprint Accounting addresses one key question: How much of the biosphere’s regenerative capacity (or biocapacity) for natural resources and ecological services do human activities demand? It does so by means of two metrics: Ecological Footprint and biocapacity:
Ecological Footprint measures the amount of biologically productive land and water area (biocapacity) required to produce the food, fibre and renewable raw materials an individual, population or activity consumes, and to absorb carbon dioxide emissions they generate, given prevailing technology and resource management. Both a production and a consumption perspective are provided, with this latter representing the most commonly used and reported perspective. A country’s Ecological Footprint of consumption (EFC) is derived by tracking the biologically productive land demanded to produce the resources and services “harvested” within the geographical boundaries of such country, plus those imported and minus those exported. The six demand categories considered are: cropland, grazing land, fishing grounds, forest products, carbon and built-up land Footprints.
Biocapacity measures the bioproductive areas available to provide food, fibre, and renewable raw materials as well as sequester carbon dioxide. Biocapacity is measured for five categories of bioproductive surfaces: cropland, grazing land, fishing grounds, forest land, and built-up land, which satisfy human demands in the six Footprint categories described above. Because forest land biocapacity can be used either to generate forest products to harvest or to sequester carbon, this land type satisfies two demand categories (Wackernagel et al., 2014; Mancini et al., 2016).</t>
  </si>
  <si>
    <t> Since 2005, the backbone of FRA is the country reporting process, where the best available and most recent information from all countries and territories is compiled.
FAO FRA is therefore requesting all countries to elaborate and submit a comprehensive report following a standardized format and methodology. Country reports are compiled by officially nominated National Correspondents and submitted to FAO. Country reports then undergo a review by a team of reviewers and, once the review is completed, countries are asked to confirm the report before it is published.</t>
  </si>
  <si>
    <t>https://www.bipindicators.net/indicators/marine-trophic-index</t>
  </si>
  <si>
    <t>To calculate the RMTI, the potential catch that can be obtained given the observed trophic structure of the actual catch is used to assess the fisheries in an initial (usually coastal) region. Actual catch exceeding potential catch indicates exploitation of a new fishing region. The MTI of the new region can then be calculated and subsequent regions are determined in a sequential manner. This method improves upon the use of the Fishing-in-Balance (FiB) index in conjunction with the original MTI calculated over the whole time series because assumptions of fleet and stock stationarity over the entire time series and geographic area are removed. As a default, the Sea Around Us presents the RMTI as well as the original MTI/FiB indices in parallel.</t>
  </si>
  <si>
    <t>https://www.bipindicators.net/indicators/proportion-of-fish-stocks-in-safe-biological-limits</t>
  </si>
  <si>
    <t>https://www.bipindicators.net/indicators/red-list-index/red-list-index-impacts-of-fisheries</t>
  </si>
  <si>
    <t>Contributing data are generated at the local level so WBIs are scalable and can be aggregated or disaggregated at the global, regional and national (sub-national) level. WBIs can also be disaggregated by the habitat or guild a bird occurs in, or by aspects of species’ ecology in order to aid interpretation. WBIs are particularly suited to tracking trends in the condition of habitats.
A decrease in the WBI means that the balance of species’ population trends is negative, representing biodiversity loss. If the index is constant, there is no overall change. An increase in the WBI means that the balance of species’ trends is positive, implying that biodiversity loss has halted. However, an increasing WBI may, or may not necessarily equate to an improving situation in the environment. It could, in extreme cases, be the result of expansion of some more generalist species at the cost of others, or reflect habitat degradation. In all cases, detailed analysis must be conducted to interpret and understand the indicator trends. The composite trend can of course hide important trend patterns for individual species, which deserve careful attention, but it is nonetheless a good description of the overall trend in that species group.</t>
  </si>
  <si>
    <t>https://www.bipindicators.net/indicators/trends-in-loss-of-reactive-nitrogen-to-the-environment</t>
  </si>
  <si>
    <t>This indicator shows the reactive nitrogen loss for different countries/regions of the world as a result of the production and consumption of food and the use of energy (e.g. for electricity production, industry and transport), and is expressed as a surrogate for reactive nitrogen “loss” per capita per year, without making a distinction between losses to air, soil and water when estimating the losses. To compare losses for individual countries with each other and/or with regions/the world, data are required that are comparable for these regions/countries. Although comparability increases, this will cause some restrictions with respect to the accuracy of the results.</t>
  </si>
  <si>
    <t>https://www.bipindicators.net/indicators/red-list-index/red-list-index-for-pollinator-species</t>
  </si>
  <si>
    <t>This indicator measures the trends of invasive alien species introduction events (IAS) of 21 countries, which were selected for having at least 30 records of species with a known invasion date. Species were designated as invasive according to standard evidence-based criteria. The indicator was based on 3914 IAS and 4903 species-country records. While all taxonomic groups were considered, the majority of the records are plants, invertebrates, fish, mammals and birds.</t>
  </si>
  <si>
    <t>https://www.bipindicators.net/indicators/trends-in-invasive-alien-species-vertebrate-eradications</t>
  </si>
  <si>
    <t>https://www.bipindicators.net/indicators/climatic-impacts-on-european-and-american-birds</t>
  </si>
  <si>
    <t>Developing the indicator involves six steps: (1) selecting species abundance data for analysis; (2) fitting species’ distribution models to species’ occurrence data and concurrent long-term mean climate values for a single fixed time period, and applying those models to annual climate data to determine how climate suitability has changed for each species in each country or state in which it occurs; (3) checking that these climate suitability trends are informative predictors of abundance trends; (4) deriving composite multispecies abundance indices for each state or country, separately for species with positive climate suitability trends (hereafter, the CST+ group) and for those with negative climate suitability trends (the CST– group); (5) amalgamating country- or state-level information to produce subcontinental CST+ and CST– indices; and (6) contrasting the CST+ and CST– indices to produce a climate impact indicator (CII), which reflects the divergent fates of species favoured and disadvantaged by climate change</t>
  </si>
  <si>
    <t>https://www.bipindicators.net/indicators/cumulative-human-impacts-on-marine-ecosystems</t>
  </si>
  <si>
    <t>The Cumulative Human Impact on Marine Ecosystems indicator predicts the impact on marine biodiversity and ecosystems from multiple anthropogenic stressors. 
Cumulative impact assessments model, or predict, the overall impact from a suite of stressors based on the unique and cumulative vulnerability of biodiversity to anthropogenic stressors such as pollution, climate change and fishing. An increase in the cumulative impact score indicates that a stressor or suite of stressors is having an increased impact on biodiversity. As cumulative impact scores approach zero, biodiversity is decreasingly threatened by human activities.</t>
  </si>
  <si>
    <t>The indicator is calculated from data derived from a spatial overlap between digital polygons for protected areas from the World Database on Protected Areas (WDPA, IUCN and UNEP-WCMC, 2016) and digital polygons for Key Biodiversity Areas (from the World Database of Key Biodiversity Areas, including Important Bird and Biodiversity Areas, Alliance for Zero Extinction Sites, and other Key Biodiversity Areas; available at www.keybiodiversityareas.org and through the Integrated Biodiversity Assessment Tool at https://www.ibat-alliance.org/ibat-conservation/). Any Key Biodiversity Areas for which &gt;98% of their area is overlapped by one or more protected areas was defined as completely protected (to allow for resolution and digitisation errors in the underlying spatial datasets). The indicator shows temporal trends in the % of Key Biodiversity Areas that are completely protected. This is calculated using data on the year of protected area establishment recorded in the WDPA. As this is unknown for c.14% of terrestrial protected areas, we randomly assigned a year from another protected area within the same country, or for countries with less than five protected areas with known year of establishment, from all terrestrial PAs, and then repeated this procedure 1,000 times, and plotted the median (Butchart et al. 2012, 2015). </t>
  </si>
  <si>
    <t>https://www.bipindicators.net/indicators/wildlife-picture-index</t>
  </si>
  <si>
    <t>The first assessment of the Wildlife Picture Index (WPI) includes data for 278 species of tropical forest mammals and birds, sampled at 17 TEAM sites in 15 countries over the last 9 years. The WPI is derived from annual camera trap monitoring using standardized methods to determine the change in diversity of tropical forest mammal and bird communities. 
The WPI calculated separately for birds and mammals is also stable through time, although the WPI for birds is more variable than the WPI for mammals (due in part to the lower number of bird species assessed). The WPI calculated separately for each continent (Latin America, Africa/Madagascar, South East Asia) shows no clear trend by continent, although it is still very early for the assessments in Africa and SE Asia as there are only 4-5 years of data available.</t>
  </si>
  <si>
    <t>The LPI is not only a global index but can also be calculated for selected regions, nations, biomes or taxonomic groups, provided that there are sufficient data available. The Living Planet Index (LPI) is calculated using time-series data on more than 14,000 populations of over 3,700 species of mammal, bird, reptile, amphibian and fish from all around the globe. The changes in the population of each species are aggregated and shown as an index relative to 1970, which is given a value of 1. The LPI can be thought of as a biological analogue of a stock market index that tracks the value of a set of stocks and shares traded on an exchange.</t>
  </si>
  <si>
    <t>https://www.bipindicators.net/indicators/red-list-index</t>
  </si>
  <si>
    <t>https://www.bipindicators.net/indicators/red-list-index/red-list-index-species-used-for-food-and-medicine</t>
  </si>
  <si>
    <t>https://www.bipindicators.net/indicators/cgmfc-21-continuous-global-mangrove-forest-cover-for-the-21st-century</t>
  </si>
  <si>
    <t>We synthesized the Global Forest Change database, the Terrestrial Ecosystems of the World database and the Mangrove Forests of the World database to extract mangrove forest cover at high spatial and temporal resolutions. We then used the new database to monitor mangrove cover at the global, national and protected area scales. Full methodology is provided in the open access paper (http://dx.doi.org/10.1111/geb.12449).</t>
  </si>
  <si>
    <t>A conceptual framework (http://www2.unccd.int/sites/default/files/documents/2017-08/LDN_CF_report_web-english.pdf), endorsed by the UNCCD’s governing body in September 2017, underpins a universal methodology for deriving the indicator. 
The indicator is derived from a binary classification of land condition (i.e., degraded or not degraded) based on three sub-indicators (and associated metrics):
Land Cover (land cover change)
Land Productivity (land productivity dynamics)
Carbon Stocks (soil organic carbon stocks)
Quantifying the indicator is based on the evaluation of changes in the sub-indicators in order to determine the extent of land that is degraded over total land area. The sub-indicators are few in number, complementary and non-additive components of land-based natural capital and sensitive to different degradation factors. The One Out, All Out (1OAO) principle is applied: if one of the sub-indicators is negative (or stable when degraded in the baseline or previous monitoring year) for a particular land unit, then that land unit would be considered as degraded subject to validation by national authorities. This rule is applied as a precautionary measure, because stability or improvements in land condition in any of the three indicators cannot compensate for degradation in the others</t>
  </si>
  <si>
    <t>https://www.bipindicators.net/indicators/living-planet-index/living-planet-index-forest-specialists</t>
  </si>
  <si>
    <t>he LPI (forest specialists) is not only a global index but can also be calculated for selected regions, countries or taxonomic groups, provided that there are sufficient data available. It is calculated using time-series data and the changes in the population of each species are aggregated and shown as an index relative to 1970, which is given a value of 1. As the global LPI, the Living Planet Index (forest specialists) can be thought of as a biological analogue of a stock market index that tracks the value of a set of stocks and shares traded on an exchange.</t>
  </si>
  <si>
    <t>https://www.bipindicators.net/indicators/living-planet-index/living-planet-index-farmland-specialists</t>
  </si>
  <si>
    <t>The LPI (farmland specialists) is not only a global index but can also be calculated for selected regions, countries or taxonomic groups, provided that there are sufficient data available. It is calculated using time-series data and the changes in the population of each species are aggregated and shown as an index relative to 1970, which is given a value of 1. As the global LPI, the Living Planet Index (farmland specialists) can be thought of as a biological analogue of a stock market index that tracks the value of a set of stocks and shares traded on an exchange.</t>
  </si>
  <si>
    <t>https://www.bipindicators.net/indicators/living-planet-index/living-planet-index-trends-in-target-and-bycatch-species</t>
  </si>
  <si>
    <t>The Living Planet Index (trends in target and bycatch species) is not only a global index but can also be calculated for selected regions, countries or taxonomic groups, provided that there are sufficient data available. It is calculated using time-series data and the changes in the population of each species are aggregated and shown as an index relative to 1970, which is given a value of 1. As the global Living Planet Index, the Living Planet Index (trends in target and bycatch species) can be thought of as a biological analogue of a stock market index that tracks the value of a set of stocks and shares traded on an exchange.</t>
  </si>
  <si>
    <t>https://www.bipindicators.net/indicators/human-appropriation-of-net-primary-production-hanpp</t>
  </si>
  <si>
    <t>HANPP is the sum of productivity changes resulting from land conversion and land use (HANPPluc) and harvest (HANPPharv). From an ecological perspective it is the difference between potential (NPPpot) and current (NPPeco) NPP, where NPPeco is the NPP of the actual vegetation (NPPact) minus HANPPharv. Whereas some studies focus on estimating HANPPluc based on land-use data, others use these data together with remotely sensed information to directly estimate NPPact and calculate HANPPluc by subtracting NPPact from NPPpot. In both cases, an estimate of NPPpot is required that can be derived by vegetation models of varying complexity: Empirical models use correlations between climate and measured productivity at individual sites, using data sets collected during the International Biological Program. Dynamic vegetation models are stock-flow models that simulate a plethora of ecological processes, including the exchanges between plants and atmosphere such as GPP and plant respiration, using spatially explicit climate data. </t>
  </si>
  <si>
    <t>https://www.bipindicators.net/indicators/number-of-extinctions-prevented</t>
  </si>
  <si>
    <t>https://www.bipindicators.net/indicators/number-of-species-extinctions-birds-and-mammals</t>
  </si>
  <si>
    <t>Data are extracted from the IUCN Red List on estimated dates of extinction. Extinct in the Wild, Critically Endangered (Possibly Extinct) and Critically Endangered (Possibly Extinct) species are included.</t>
  </si>
  <si>
    <t>https://www.bipindicators.net/indicators/biodiversity-intactness-index</t>
  </si>
  <si>
    <t>BII is estimated by combining models of overall abundance with models of abundance-based compositional similarity and global fine-scale (1km) estimates of land use and other pressures. Models depend on an underlying database that has collated matched biodiversity surveys of multiple sites facing different human pressures around the world, and which has been published (Hudson et al. 2017). For full methodological details on how BII is estimated, see Purvis et al. (2018).</t>
  </si>
  <si>
    <t>https://www.bipindicators.net/indicators/red-list-index/red-list-index-internationally-traded-species</t>
  </si>
  <si>
    <t>https://www.bipindicators.net/indicators/red-list-index/red-list-index-forest-specialist-species</t>
  </si>
  <si>
    <t>To identify those species for which conservation may have prevented extinction during a particular period, candidates are identified as those species that have a minimum population estimated to be &lt;100 individuals at the beginning of the period, or had a population that was estimated to be &lt;200 individuals and estimated, inferred or suspected to be declining at a rate &gt;80% over 10 years or three generations (whichever was longer, as specified in the IUCN Red List criteria; IUCN, 2001), and that received direct conservation interventions during the period that significantly mitigated a key threat to the species. Then for each species, the likelihood is assessed that they would have failed to survive if conservation action for them had ceased at the beginning of the period, considering the population size, trends, severity of threats and intensity and effectiveness of conservation interventions</t>
  </si>
  <si>
    <t>https://www.bipindicators.net/indicators/proportion-of-important-sites-for-terrestrial-and-freshwater-biodiversity-that-are-covered-by-protected-areas-by-ecosystem-type</t>
  </si>
  <si>
    <t>This indicator is calculated from data derived from a spatial overlap between digital polygons for protected areas from the World Database on Protected Areas (UNEP-WCMC and IUCN 2018) and digital polygons for terrestrial and freshwater Key Biodiversity Areas (from the World Database of Key Biodiversity Areas, including Important Bird and Biodiversity Areas, Alliance for Zero Extinction sites, and other Key Biodiversity Areas; available through the Integrated Biodiversity Assessment Tool). The value of the indicator at a given point in time, based on data on the year of protected area establishment recorded in the World Database on Protected Areas, is computed as the mean percentage of each Key Biodiversity Area currently recognised that is covered by protected areas. </t>
  </si>
  <si>
    <t>This indicator is calculated from data derived from a spatial overlap between digital polygons for protected areas from the World Database on Protected Areas (UNEP-WCMC and IUCN 2018) , Key Biodiversity Areas (from the World Database of Key Biodiversity Areas, including Important Bird and Biodiversity Areas, Alliance for Zero Extinction sites, and other Key Biodiversity Areas; available through the Integrated Biodiversity Assessment Tool), and mountains (UNEP-WCMC et al. 2002) . The value of the indicator at a given point in time, based on data on the year of protected area establishment recorded in the World Database on Protected Areas, is computed as the mean percentage of each Key Biodiversity Area currently recognised that is covered by protected areas. </t>
  </si>
  <si>
    <t>https://www.bipindicators.net/indicators/protected-area-representativeness-index-parc-representativeness</t>
  </si>
  <si>
    <t>is indicator is one of a new suite of Protected Area Representativeness and Connectedness (PARC) indices developed by CSIRO (Australia’s national science agency), working in partnership with GEO BON, GBIF and Map of Life. The indicator assesses an important element of Aichi Target 11 – i.e. the extent to which terrestrial protected areas are “ecologically representative”. This assessment is performed at a much finer ecological and spatial resolution than that typically employed in other assessments of protected-area representativeness. The PARC-representativeness indicator is therefore intended to complement existing indicators of ecological representativeness such as Protected Area Coverage of Ecoregions.</t>
  </si>
  <si>
    <t>https://www.bipindicators.net/indicators/protected-area-connectedness-index-parc-connectedness</t>
  </si>
  <si>
    <t>This indicator is one of a new suite of Protected Area Representativeness and Connectedness (PARC) indices developed by CSIRO (Australia’s national science agency), working in partnership with GEO BON, GBIF and Map of Life. The indicator assesses an important element of Aichi Target 11 – i.e. the extent to which terrestrial protected areas form “well-connected systems of protected areas … integrated into the wider landscape”. This assessment is performed using a fine-scaled grid covering the entire terrestrial surface of the planet. Each protected grid-cell is scored in terms of how well connected it is to other protected cells, and to cells containing primary vegetation (habitat) in the surrounding non-protected landscape. The score obtained for each protected cell ranges between 0 and 1. PARC-connectedness for any given spatial reporting unit (e.g. IPBES region, country) is then derived by summing these scores across all protected cells within the unit, and dividing this sum by the number of protected cells, thereby expressing overall connectedness as a proportion (also ranging between 0 and 1).</t>
  </si>
  <si>
    <t>https://www.bipindicators.net/indicators/biodiversity-habitat-index</t>
  </si>
  <si>
    <t>The assessment is performed using a fine-scaled grid covering the entire terrestrial surface of the planet. For each cell in this grid an estimate is derived of the proportion of habitat remaining across all cells that are ecologically similar to this cell of interest. Ecological similarity between cells is predicted as a function of abiotic environmental surfaces (describing climate, terrain, and soils) scaled using generalised dissimilarity modelling to reflect observed patterns of spatial turnover in species composition, based on best-available occurrence records for plants, vertebrates and invertebrates globally. The BHI for any given spatial reporting unit (e.g. IPBES region, country) is then derived as a weighted geometric mean of the scores obtained for all cells within that unit, with the contribution of each cell weighted according to its ecological uniqueness. This aggregate score therefore indicates the proportional retention of habitat across finely-mapped environments supporting relatively distinct assemblages of species within a given reporting unit.</t>
  </si>
  <si>
    <t>https://www.bipindicators.net/indicators/coverage-of-protected-areas-terrestrial-and-marine</t>
  </si>
  <si>
    <t>Is this just the Red List?</t>
  </si>
  <si>
    <t>https://www.ipbes.net/sites/default/files/Metadata_Lassaletta_et_al_2014_Nitrogen_Use_Efficiency.pdf</t>
  </si>
  <si>
    <t>Goal Target A</t>
  </si>
  <si>
    <t>A-1 (compound)</t>
  </si>
  <si>
    <t>Number of deaths and missing persons attributed to disasters, per 100,000 population.</t>
  </si>
  <si>
    <t>Number of deaths attributed to disasters, per 100,000 population.</t>
  </si>
  <si>
    <t>A-2</t>
  </si>
  <si>
    <t>Number of missing persons attributed to disasters, per 100,000 population.</t>
  </si>
  <si>
    <t>The scope of disaster in this and subsequent targets is defined in paragraph 15 of the Sendai Framework for Disaster Risk Reduction 2015-2030 and applies to small-scale and large-scale, frequent and infrequent, sudden and slow-onset disasters caused by natural or man-made hazards, as well as related environmental, technological and biological hazards and risk.</t>
  </si>
  <si>
    <t>A-3</t>
  </si>
  <si>
    <t>Goal Target B</t>
  </si>
  <si>
    <t>B-1 (compound)</t>
  </si>
  <si>
    <t>Number of directly affected people attributed to disasters, per 100,000 population.</t>
  </si>
  <si>
    <t>Number of injured or ill people attributed to disasters, per 100,000 population.</t>
  </si>
  <si>
    <t>Number of people whose damaged dwellings were attributed to disasters.</t>
  </si>
  <si>
    <t>Number of people whose destroyed dwellings were attributed to disasters.</t>
  </si>
  <si>
    <t>Number of people whose livelihoods were disrupted or destroyed, attributed to disasters.</t>
  </si>
  <si>
    <t>Goal Target C</t>
  </si>
  <si>
    <t>B-2</t>
  </si>
  <si>
    <t>B-3</t>
  </si>
  <si>
    <t>B-4</t>
  </si>
  <si>
    <t>B-5</t>
  </si>
  <si>
    <t>Direct economic loss attributed to disasters in relation to global gross domestic product.</t>
  </si>
  <si>
    <t>C-1 (compound)</t>
  </si>
  <si>
    <t>Direct agricultural loss attributed to disasters.</t>
  </si>
  <si>
    <t>Agriculture is understood to include the crops, livestock, fisheries, apiculture, aquaculture and forest sectors as well as associated facilities and infrastructure.</t>
  </si>
  <si>
    <t>C-2</t>
  </si>
  <si>
    <t>Direct economic loss to all other damaged or destroyed productive assets attributed to disasters.</t>
  </si>
  <si>
    <t>Productive assets would be disaggregated by economic sector, including services, according to standard international classifications. Countries would report against those economic sectors relevant to their economies. This would be described in the associated metadata.</t>
  </si>
  <si>
    <t>Direct economic loss in the housing sector attributed to disasters.</t>
  </si>
  <si>
    <t>Data would be disaggregated according to damaged and destroyed dwellings.</t>
  </si>
  <si>
    <t>Direct economic loss resulting from damaged or destroyed critical infrastructure attributed to disasters.</t>
  </si>
  <si>
    <t>The decision regarding those elements of critical infrastructure to be included in the calculation will be left to the Member States and described in the accompanying metadata. Protective infrastructure and green infrastructure should be included where relevant.</t>
  </si>
  <si>
    <t>Direct economic loss to cultural heritage damaged or destroyed attributed to disasters.</t>
  </si>
  <si>
    <t>C-3</t>
  </si>
  <si>
    <t>C-4</t>
  </si>
  <si>
    <t>C-5</t>
  </si>
  <si>
    <t>C-6</t>
  </si>
  <si>
    <t>Goal Target D</t>
  </si>
  <si>
    <t>Number of disruptions to basic services attributed to disasters.</t>
  </si>
  <si>
    <t>Number of disruptions to educational services attributed to disasters.</t>
  </si>
  <si>
    <t>Number of disruptions to health services attributed to disasters.</t>
  </si>
  <si>
    <t>Number of disruptions to other basic services attributed to disasters.</t>
  </si>
  <si>
    <t>The decision regarding those elements of basic services to be included in the calculation will be left to the Member States and described in the accompanying metadata.</t>
  </si>
  <si>
    <t>D-5 (compound)</t>
  </si>
  <si>
    <t>D-1 (compound)</t>
  </si>
  <si>
    <t>D-2</t>
  </si>
  <si>
    <t>D3</t>
  </si>
  <si>
    <t>D-4</t>
  </si>
  <si>
    <t>Damage to critical infrastructure attributed to disasters.</t>
  </si>
  <si>
    <t>Number of destroyed or damaged health facilities attributed to disasters.</t>
  </si>
  <si>
    <t>Number of destroyed or damaged educational facilities attributed to disasters.</t>
  </si>
  <si>
    <t>Number of other destroyed or damaged critical infrastructure units and facilities attributed to disasters.</t>
  </si>
  <si>
    <t>D-6</t>
  </si>
  <si>
    <t>D-7</t>
  </si>
  <si>
    <t>D-8</t>
  </si>
  <si>
    <t>Goal Target E</t>
  </si>
  <si>
    <t>E-1</t>
  </si>
  <si>
    <t>E-2</t>
  </si>
  <si>
    <t>Number of countries that adopt and implement national disaster risk reduction strategies in line with the Sendai Framework for Disaster Risk Reduction 2015-2030.</t>
  </si>
  <si>
    <t>Percentage of local governments that adopt and implement local disaster risk reduction strategies in line with national strategies.</t>
  </si>
  <si>
    <t>Information should be provided on the appropriate levels of government below the national level with responsibility for disaster risk reduction.</t>
  </si>
  <si>
    <t>Goal Target F</t>
  </si>
  <si>
    <t>Total official international support, (official development assistance (ODA) plus other official flows), for national disaster risk reduction actions.</t>
  </si>
  <si>
    <t>Reporting of the provision or receipt of international cooperation for disaster risk reduction shall be done in accordance with the modalities applied in respective countries. Recipient countries are encouraged to provide information on the estimated amount of national disaster risk reduction expenditure.</t>
  </si>
  <si>
    <t>Total official international support (ODA plus other official flows) for national disaster risk reduction actions provided by multilateral agencies.</t>
  </si>
  <si>
    <t>Total official international support (ODA plus other official flows) for national disaster risk reduction actions provided bilaterally.</t>
  </si>
  <si>
    <t>Total official international support (ODA plus other official flows) for the transfer and exchange of disaster risk reduction-related technology.</t>
  </si>
  <si>
    <t>Number of international, regional and bilateral programmes and initiatives for the transfer and exchange of science, technology and innovation in disaster risk reduction for developing countries.</t>
  </si>
  <si>
    <t>Total official international support (ODA plus other official flows) for disaster risk reduction capacity-building.</t>
  </si>
  <si>
    <t>Number of international, regional and bilateral programmes and initiatives for disaster risk reduction-related capacity-building in developing countries.</t>
  </si>
  <si>
    <t>Number of developing countries supported by international, regional and bilateral initiatives to strengthen their disaster risk reduction-related statistical capacity.</t>
  </si>
  <si>
    <t>F-1</t>
  </si>
  <si>
    <t>F-2</t>
  </si>
  <si>
    <t>F-3</t>
  </si>
  <si>
    <t>F-4</t>
  </si>
  <si>
    <t>F-5</t>
  </si>
  <si>
    <t>F-6</t>
  </si>
  <si>
    <t>F-7</t>
  </si>
  <si>
    <t>F-8</t>
  </si>
  <si>
    <t>Goal Target G</t>
  </si>
  <si>
    <t>Number of countries that have multi-hazard early warning systems.</t>
  </si>
  <si>
    <t>Number of countries that have multi-hazard monitoring and forecasting systems.</t>
  </si>
  <si>
    <t>Number of people per 100,000 that are covered by early warning information through local governments or through national dissemination mechanisms.</t>
  </si>
  <si>
    <t>Percentage of local governments having a plan to act on early warnings.</t>
  </si>
  <si>
    <t>Number of countries that have accessible, understandable, usable and relevant disaster risk information and assessment available to the people at the national and local levels.</t>
  </si>
  <si>
    <t>Percentage of population exposed to or at risk from disasters protected through pre-emptive evacuation following early warning.</t>
  </si>
  <si>
    <t>Member States in a position to do so are encouraged to provide information on the number of evacuated people.</t>
  </si>
  <si>
    <t>G-1 (compound G2-G5)</t>
  </si>
  <si>
    <t>G-2</t>
  </si>
  <si>
    <t>G-3</t>
  </si>
  <si>
    <t>G-4</t>
  </si>
  <si>
    <t>G-5</t>
  </si>
  <si>
    <t>G-6</t>
  </si>
  <si>
    <t>It would be possible to develop the indicator in alignment with the Biodiversity Account of the SEEA Experimental Ecosystem Accounting for agricultural ecosystems.  This would provide a  useful construct for collating the missing breed related information identified by the meta-data and deriving risk of extinction measures</t>
  </si>
  <si>
    <t>6.3.2 - Proportion of bodies of water with good ambient water quality</t>
  </si>
  <si>
    <t xml:space="preserve">Ecosystem condition accounting as part of the SEEA-EEA, or thematic water or SEEA_Water accounts for water quality, have the potential to organise the underlying freshwater monitoring data to support the calculation of this indicator.  </t>
  </si>
  <si>
    <t>Development of SEEA accounts for water would mean that Water Use can be attributed by ISIC categories, in the same way that value added is attributed by ISIC categories in the national accounts.  This would allow calculation of the indicator for the economy as a whole</t>
  </si>
  <si>
    <t xml:space="preserve">Total renewable water resources (TRWR) is sum of internal and external renewable water resources, where IRWR refers to long-term average annual flow of rivers and recharge of groundwater generated from endogenous precipitation and ERWR refers to flows entering a country, taking into consideration the quantity of flows reserved to upstream and downstream countries.
Total freshwater withdrawal is volume of freshwater extracted from sources (rivers, lakes aquifers). Calculated as sum of total water withdrawal by sector, minus direct use of wastewater, direct use of agricultural drainage water and use of desalinated water.
Connection to SEEA:
</t>
  </si>
  <si>
    <r>
      <rPr>
        <b/>
        <u/>
        <sz val="14"/>
        <color theme="1"/>
        <rFont val="Arial"/>
        <family val="2"/>
      </rPr>
      <t xml:space="preserve">Target 2 </t>
    </r>
    <r>
      <rPr>
        <b/>
        <sz val="14"/>
        <color theme="1"/>
        <rFont val="Arial"/>
        <family val="2"/>
      </rPr>
      <t xml:space="preserve">
</t>
    </r>
  </si>
  <si>
    <r>
      <t xml:space="preserve">Mumby </t>
    </r>
    <r>
      <rPr>
        <i/>
        <sz val="14"/>
        <color theme="1"/>
        <rFont val="Calibri"/>
        <family val="2"/>
        <scheme val="minor"/>
      </rPr>
      <t>et al.</t>
    </r>
  </si>
  <si>
    <t>Unknown</t>
  </si>
  <si>
    <t>Not described</t>
  </si>
  <si>
    <t>https://www2.unccd.int/sites/default/files/relevant-links/2017-10/Good%20Practice%20Guidance_SDG%20Indicator%2015.3.1_Version%201.0.pdf</t>
  </si>
  <si>
    <r>
      <t xml:space="preserve">Mountain areas can be computed through the land cover classification in the SEEA Central Framework, which is the Land Cover Classification System (LCCS) developed by the FAO. LCCS provides an agreed method in classifying land cover that could be further disaggregated by elevation. 
</t>
    </r>
    <r>
      <rPr>
        <b/>
        <u/>
        <sz val="11"/>
        <color theme="1"/>
        <rFont val="Arial"/>
        <family val="2"/>
      </rPr>
      <t/>
    </r>
  </si>
  <si>
    <t>Data fro the MSC is still needed to supplement this indicator</t>
  </si>
  <si>
    <t>This indicator could be developed in alignment with the Biodiversity Account of the SEEA Experimental Ecosystem Accounting, which can include account for the status of threaten species  as defined by IUCN Red List categories and related criteria (i.e. Extinct).</t>
  </si>
  <si>
    <t>SDG 17.11</t>
  </si>
  <si>
    <t>SDG 17.12</t>
  </si>
  <si>
    <t>SDG Indicator ID</t>
  </si>
  <si>
    <t xml:space="preserve">SDG 15.1.1 </t>
  </si>
  <si>
    <t xml:space="preserve"> SDG 15.4.1</t>
  </si>
  <si>
    <t>SDG 14.4.1</t>
  </si>
  <si>
    <t>Not relevant</t>
  </si>
  <si>
    <t>Land productivity refers to the total above-ground net primary production (NPP) defined as the energy fixed by plants minus their respiration which translates into the rate of biomass accumulation that delivers a suite of ecosystem services.</t>
  </si>
  <si>
    <r>
      <t>Carbon stock is the quantity of carbon in a “pool”: a reservoir which has the capacity to accumulate or release carbon and is comprised of above- and below-ground biomass, dead organic matter, and soil organic carbon</t>
    </r>
    <r>
      <rPr>
        <sz val="11"/>
        <color theme="1"/>
        <rFont val="Ariel"/>
      </rPr>
      <t xml:space="preserve">
</t>
    </r>
    <r>
      <rPr>
        <i/>
        <sz val="11"/>
        <color theme="1"/>
        <rFont val="Ariel"/>
      </rPr>
      <t xml:space="preserve">
</t>
    </r>
    <r>
      <rPr>
        <b/>
        <sz val="11"/>
        <color theme="1"/>
        <rFont val="Ariel"/>
      </rPr>
      <t/>
    </r>
  </si>
  <si>
    <t>https://prais.unccd.int/sites/default/files/helper_documents/2-Manual_EN_1.pdf</t>
  </si>
  <si>
    <t xml:space="preserve">SDG 15.5.1 </t>
  </si>
  <si>
    <t xml:space="preserve">UNCCD - Trends in carbon stock above and below ground is a multi-purpose indicator used to measure progress towards both strategic objectives 1 and 4. </t>
  </si>
  <si>
    <t xml:space="preserve">The indicator measures losses of land covered by (semi-) natural vegetation.  This category of land is defined as forest land, grassland and other natural vegetated land.  </t>
  </si>
  <si>
    <t>The OECD has been advancing measurement in this area through work specifically dedicated to this indicator, through work on territorial indicators, and through international cooperation with the GEO, the UN-GGIM, the EEA and the FAO. Data are already available to track conversions to and from vegetated land cover classes, but more needs to be done to track conversions to and from artificial surfaces. The work in progress uses global remotely sensed data to achieve a wide geographic coverage (OECD and G20 countries, and beyond) and uses a standardised methodology that is being refined. However, there is not yet a unique global dataset recording changes over time in land cover at a spatial resolution that is sufficiently fine to detect changes.</t>
  </si>
  <si>
    <t>OECD notes availability of 2000 , 2005, 2010, 2015.  Nations may have access to earth observation data for different reference years and different frequencies</t>
  </si>
  <si>
    <t>The indicator refers to GHG emissions and removals produced in Land Use, Land Use Change and Forestry, as defined by the relevant IPCC Guidelines for National Greenhouse Gas Inventories (http://www.ipcc-nggip.iges.or.jp/). Emissions consist of CO2 (carbon dioxide), CH4 (methane) and N2O (nitrous oxide) associated with land management activities and land use change.</t>
  </si>
  <si>
    <t xml:space="preserve">https://www.unece.org/fileadmin/DAM/stats/documents/ece/ces/2016/mtg/19-_Add1-Climate_indicator_metadata_sheets_final.xlsx
</t>
  </si>
  <si>
    <t xml:space="preserve">The methodology is described in full by IPCC Guidelines for National Greenhouse Gas Inventories (http://www.ipcc-nggip.iges.or.jp/). </t>
  </si>
  <si>
    <t>IPCC / UNFCCC</t>
  </si>
  <si>
    <t>World Meteorological Organisation: http://www.wamis.org/agm/pubs/SPI/WMO_1090_EN.pdf</t>
  </si>
  <si>
    <t xml:space="preserve">The indicator is analogous with the indicator used by the European Environment Agency "invasive alien species in Europe". It comprises two elements: 'Cumulative number of alien species in Europe since 1900', which shows trends in species that can potentially become invasive alien species, and 'Worst invasive alien species threatening biodiversity in Europe', a list of invasive species with demonstrated negative impacts. </t>
  </si>
  <si>
    <t>http://www.eea.europa.eu/data-and-maps/indicators/invasive-alien-species-in-europe/invasive-alien-species-in-europe.</t>
  </si>
  <si>
    <t>SDG 15.3.1 / SDG 15.1.1</t>
  </si>
  <si>
    <t xml:space="preserve">The indicator is computed as the total freshwater withdrawn (TWW) divided by the difference between the total renewable freshwater resources (TRWR) and the environmental water requirements (Env.), multiplied by 100. All variables are expressed in km3/year (10^9 m3/year). </t>
  </si>
  <si>
    <r>
      <t xml:space="preserve">The amount of carbon stored in the soil. Soil carbon is present in two forms: inorganic and organic. Soil inorganic carbon consists of mineral forms of C, either from weathering of parent material, or from reaction of soil minerals with atmospheric CO2. Carbonate minerals are the dominant form of soil carbon in desert climates. Soil organic carbon is present as soil organic matter.
</t>
    </r>
    <r>
      <rPr>
        <i/>
        <sz val="11"/>
        <color theme="1"/>
        <rFont val="Ariel"/>
      </rPr>
      <t xml:space="preserve">
</t>
    </r>
    <r>
      <rPr>
        <b/>
        <sz val="11"/>
        <color theme="1"/>
        <rFont val="Ariel"/>
      </rPr>
      <t/>
    </r>
  </si>
  <si>
    <t>The indicator measures the percentage of renewable energy in the final energy consumption.  Methodology proposed for SDG indicator: SE4ALL Global Tracking Framework (Annex 3)
Final energy consumption refers to all fuel and energy delivered to users for their energy use (International Recommendations for Energy Statistics (IRES), para. 5.88)
For list of renewable energy see IRES Annex A</t>
  </si>
  <si>
    <t>SE4ALL Global Tracking Framework (Annex 3): http://trackingenergy4all.worldbank.org/~/media/GIAWB/GTF/Documents/GTF-2105-Full-Report.pdf</t>
  </si>
  <si>
    <t>Tier III (actually Tier II in SDG)</t>
  </si>
  <si>
    <t xml:space="preserve">“Sustainable forest management” is a central concept for SDG Goal 15 and target 15.1 as well as for target 15.2.  It has been formally defined, by the UN General Assembly, as follows: 
[a] dynamic and evolving concept [that] aims to maintain and enhance the economic,  social and environmental values of all types of forests, for the benefit of present and future generations”. (Resolution A/RES/62/98) </t>
  </si>
  <si>
    <t xml:space="preserve">See IAEG-SDGs Compilation of Metadata for the Proposed Global Indicators - Metadata for Goal 15: http://unstats.un.org/sdgs/files/metadata-compilation/Metadata-Goal-15.pdf
United Nations General Assembly resolution A/RES/62/98, 31 January 2008 (definition of sustainable forest management, non-legally binding instrument for all types of forest) 
FAO Global Forest Resources Assessments at http://www.fao.org/forest-resources-assessment/en/ </t>
  </si>
  <si>
    <t xml:space="preserve">See SDGs </t>
  </si>
  <si>
    <t>BIP A.1</t>
  </si>
  <si>
    <t>BIP A.2</t>
  </si>
  <si>
    <t>BIP A.3</t>
  </si>
  <si>
    <t>BIP A.4</t>
  </si>
  <si>
    <t>BIP B.1</t>
  </si>
  <si>
    <t>BIP B.2</t>
  </si>
  <si>
    <t>BIP B.3</t>
  </si>
  <si>
    <t>BIP B.4</t>
  </si>
  <si>
    <t>BIP B.5</t>
  </si>
  <si>
    <t>BIP B.6</t>
  </si>
  <si>
    <t>BIP B.7</t>
  </si>
  <si>
    <t>BIP B.8</t>
  </si>
  <si>
    <t>BIP B.9</t>
  </si>
  <si>
    <t>BIP B.10</t>
  </si>
  <si>
    <t>BIP B.11</t>
  </si>
  <si>
    <t>BIP B.12</t>
  </si>
  <si>
    <t>BIP B.13</t>
  </si>
  <si>
    <t>BIP B.14</t>
  </si>
  <si>
    <t>BIP B.15</t>
  </si>
  <si>
    <t>BIP B.16</t>
  </si>
  <si>
    <t>BIP B.17</t>
  </si>
  <si>
    <t>BIP C.1</t>
  </si>
  <si>
    <t>BIP C.2</t>
  </si>
  <si>
    <t>BIP C.3</t>
  </si>
  <si>
    <t>BIP C.4</t>
  </si>
  <si>
    <t>BIP C.5</t>
  </si>
  <si>
    <t>BIP C.6</t>
  </si>
  <si>
    <t>BIP C.7</t>
  </si>
  <si>
    <t>BIP C.8</t>
  </si>
  <si>
    <t>BIP D.1</t>
  </si>
  <si>
    <t>BIP D.2</t>
  </si>
  <si>
    <t>BIP D.3</t>
  </si>
  <si>
    <t>BIP D.4</t>
  </si>
  <si>
    <t>BIP E.1</t>
  </si>
  <si>
    <t>BIP E.2</t>
  </si>
  <si>
    <t>BIP E.3</t>
  </si>
  <si>
    <t>BIP E.4</t>
  </si>
  <si>
    <t>BIP X.1</t>
  </si>
  <si>
    <t>BIP X.2</t>
  </si>
  <si>
    <t>BIP X.3</t>
  </si>
  <si>
    <t>BIP X.4</t>
  </si>
  <si>
    <t>BIP X.5</t>
  </si>
  <si>
    <t>BIP X.6</t>
  </si>
  <si>
    <t>BIP X.7</t>
  </si>
  <si>
    <t>BIP X.8</t>
  </si>
  <si>
    <t>BIP X.9</t>
  </si>
  <si>
    <t>BIP X.10</t>
  </si>
  <si>
    <t>BIP X.11</t>
  </si>
  <si>
    <t>BIP X.12</t>
  </si>
  <si>
    <t>BIP X.13</t>
  </si>
  <si>
    <t>BIP X.14</t>
  </si>
  <si>
    <t>BIP X.15</t>
  </si>
  <si>
    <t>BIP X.16</t>
  </si>
  <si>
    <t>BIP X.17</t>
  </si>
  <si>
    <t>BIP X.18</t>
  </si>
  <si>
    <t>BIP X.19</t>
  </si>
  <si>
    <t>BIP X.20</t>
  </si>
  <si>
    <t>BIP X.21</t>
  </si>
  <si>
    <t>BIP X.22</t>
  </si>
  <si>
    <t>BIP X.23</t>
  </si>
  <si>
    <t>BIP X.24</t>
  </si>
  <si>
    <t>CC.1</t>
  </si>
  <si>
    <t>CC.2</t>
  </si>
  <si>
    <t>CC.3</t>
  </si>
  <si>
    <t>CC.4</t>
  </si>
  <si>
    <t>CC.5</t>
  </si>
  <si>
    <t>CC.6</t>
  </si>
  <si>
    <t>CC.7</t>
  </si>
  <si>
    <t>CC.8</t>
  </si>
  <si>
    <t>CC.9</t>
  </si>
  <si>
    <t>CC.10</t>
  </si>
  <si>
    <t>CC.11</t>
  </si>
  <si>
    <t>CC.12</t>
  </si>
  <si>
    <t>CC.13</t>
  </si>
  <si>
    <t>CC.14</t>
  </si>
  <si>
    <t>CC.15</t>
  </si>
  <si>
    <t>CC.16</t>
  </si>
  <si>
    <t>CC.17</t>
  </si>
  <si>
    <t>CC.18</t>
  </si>
  <si>
    <t>CC.19</t>
  </si>
  <si>
    <t>CC.20</t>
  </si>
  <si>
    <t>CC.21</t>
  </si>
  <si>
    <t>CC.22</t>
  </si>
  <si>
    <t>CC.23</t>
  </si>
  <si>
    <t>CC.24</t>
  </si>
  <si>
    <t>CC.25</t>
  </si>
  <si>
    <t>CC.26</t>
  </si>
  <si>
    <t>CC.27</t>
  </si>
  <si>
    <t>CC.28</t>
  </si>
  <si>
    <t>CC.29</t>
  </si>
  <si>
    <t>CC.30</t>
  </si>
  <si>
    <t>CC.31</t>
  </si>
  <si>
    <t>CC.32</t>
  </si>
  <si>
    <t>CC.33</t>
  </si>
  <si>
    <t>CC.34</t>
  </si>
  <si>
    <t>CC.35</t>
  </si>
  <si>
    <t>CC.36</t>
  </si>
  <si>
    <t>CC.37</t>
  </si>
  <si>
    <t>CC.38</t>
  </si>
  <si>
    <t>CC.39</t>
  </si>
  <si>
    <t>SDG 13a.1</t>
  </si>
  <si>
    <t>SDG 11.5.2</t>
  </si>
  <si>
    <t>SDG 1.5.1, SDG 11.5.1, SDG 13.1.2</t>
  </si>
  <si>
    <r>
      <rPr>
        <b/>
        <u/>
        <sz val="14"/>
        <color theme="1"/>
        <rFont val="Arial"/>
        <family val="2"/>
      </rPr>
      <t>Target 1</t>
    </r>
    <r>
      <rPr>
        <b/>
        <sz val="14"/>
        <color theme="1"/>
        <rFont val="Arial"/>
        <family val="2"/>
      </rPr>
      <t xml:space="preserve">
</t>
    </r>
  </si>
  <si>
    <t>AT 1.1.1</t>
  </si>
  <si>
    <t>AT 1.1.2</t>
  </si>
  <si>
    <t>AT 1.1.3</t>
  </si>
  <si>
    <t>WAZA Global Survey</t>
  </si>
  <si>
    <t>AT 2.3.1</t>
  </si>
  <si>
    <t>Number of countries that have integrated biodiversity in National Development Plans, poverty reduction strategies or other key development plans</t>
  </si>
  <si>
    <t>Target 3</t>
  </si>
  <si>
    <t>AT 3.1.1</t>
  </si>
  <si>
    <t>AT 3.1.2</t>
  </si>
  <si>
    <t>AT 3.1.3</t>
  </si>
  <si>
    <t>AT3.2.1</t>
  </si>
  <si>
    <t>AT3.2.2</t>
  </si>
  <si>
    <t>AT3.2.3</t>
  </si>
  <si>
    <t>Agricultural export subsidies</t>
  </si>
  <si>
    <t>Number of countries with national instruments on biodiversity-related taxes, charges and fees</t>
  </si>
  <si>
    <t>AT 4.3.1</t>
  </si>
  <si>
    <t>AT 4.3.2</t>
  </si>
  <si>
    <t>AT 4.3.3</t>
  </si>
  <si>
    <t>AT 4.3.4</t>
  </si>
  <si>
    <t>Ecological footprint</t>
  </si>
  <si>
    <t>Material footprint (MF) and MF per capita, per GDP</t>
  </si>
  <si>
    <t>Domestic material consumption (DMC) and DMC per capita, per GDP</t>
  </si>
  <si>
    <t>Number of countries with sustainable consumption and production (SCP) national action plans or SCP mainstreamed as a priority or target into national policies</t>
  </si>
  <si>
    <t>Ecological Footprint measures the amount of biologically productive land and water area (biocapacity) required to produce the food, fibre and renewable raw materials an individual, population or activity consumes, and to absorb carbon dioxide emissions they generate, given prevailing technology and resource management. Both a production and a consumption perspective are provided, with this latter representing the most commonly used and reported perspective. A country’s Ecological Footprint of consumption (EFC) is derived by tracking the biologically productive land demanded to produce the resources and services “harvested” within the geographical boundaries of such country, plus those imported and minus those exported. The six demand categories considered are: cropland, grazing land, fishing grounds, forest products, carbon and built-up land Footprints.  Biocapacity measures the bioproductive areas available to provide food, fibre, and renewable raw materials as well as sequester carbon dioxide. Biocapacity is measured for five categories of bioproductive surfaces: cropland, grazing land, fishing grounds, forest land, and built-up land, which satisfy human demands in the six Footprint categories described above. Because forest land biocapacity can be used either to generate forest products to harvest or to sequester carbon, this land type satisfies two demand categories (Wackernagel et al., 2014; Mancini et al., 2016).</t>
  </si>
  <si>
    <t>National Ecological Footprint values are derived from internally recognized data-bases, such as the UN-FAO, IEA, UN COMTRADE as well as data from peer-reviewed publications. Full details on the data sources used for calculating this indicator can be found in Borucke et al., 2013 and Galli et al., 2014.</t>
  </si>
  <si>
    <t xml:space="preserve">Wetland extent change time-series data from 170 source references were entered into a database. Each record was tagged with its Ramsar region (Africa, Asia, Europe, North America, Neotropics and Oceania), subregion, wetland characteristic data (e.g. wetland type: marine/coastal, inland or human-made) and source reference. Full details of the database construction including an explanation of what constitutes each wetland type can be seen in Dixon et al. (2016).
</t>
  </si>
  <si>
    <t xml:space="preserve">The RMTI and MTI/FiB is calculated from reconstructed catch composition data assembled by the Sea Around Us as part of their global coverage of reconstructed catch data. Reconstructed catch data consist of the combination of officially reported data (as reported by countries to FAO) plus comprehensive time series estimates of all unreported catches and unreported discards. All data are global, cover 1950 to the most recent year of data, taxonomically disaggregated and assigned to four fisheries sectors (industrial, artisanal, subsistence and recreational). </t>
  </si>
  <si>
    <t>AT 4.4.2</t>
  </si>
  <si>
    <t>AT 4.4.3</t>
  </si>
  <si>
    <t>AT 4.4.4</t>
  </si>
  <si>
    <t>Red List Index for species in trade</t>
  </si>
  <si>
    <t>Proportion of traded wildlife that was poached or illicitly trafficked</t>
  </si>
  <si>
    <t>AT 5.3.1</t>
  </si>
  <si>
    <t>The Biodiversity Habitat Index (BHI) has been developed by CSIRO (Australia’s national science agency), working in partnership with GEO BON, GBIF, Map of Life and the PREDICTS project. This indicator is intended to add value to existing assessments of the “rate of loss [and degradation and fragmentation] of all natural habitats, including forests”, under Aichi Target 5, by translating the observed spatial distribution of habitat loss and degradation into expected impacts on retention of terrestrial biodiversity.</t>
  </si>
  <si>
    <t xml:space="preserve">This assessment is performed using a fine-scaled grid covering the entire terrestrial surface of the planet. For each cell in this grid an estimate is derived of the proportion of habitat remaining across all cells that are ecologically similar to this cell of interest. Ecological similarity between cells is predicted as a function of abiotic environmental surfaces (describing climate, terrain, and soils) scaled using generalised dissimilarity modelling to reflect observed patterns of spatial turnover in species composition, based on best-available occurrence records for plants, vertebrates and invertebrates globally. The BHI for any given spatial reporting unit (e.g. IPBES region, country) is then derived as a weighted geometric mean of the scores obtained for all cells within that unit, with the contribution of each cell weighted according to its ecological uniqueness. </t>
  </si>
  <si>
    <t>AT 5.1.2</t>
  </si>
  <si>
    <t>AT 5.1.3</t>
  </si>
  <si>
    <t>Living Planet Index (Forest specialists)</t>
  </si>
  <si>
    <t>Based on data provided by the 2016 State of the World’s Fisheries and Aquaculture (SOFIA) reporting by the FAO - time series from 1974</t>
  </si>
  <si>
    <t>This version of the Red List Index (RLI) shows trends in the status of birds and mammals worldwide driven only by the negative impacts of fisheries or the positive impacts of measures to control or manage fisheries sustainably.</t>
  </si>
  <si>
    <t>This indicator measures the area of responsibly managed forests, including natural or semi-natural forests that are used to produce timber and non-timber forest products, and forest plantations. An increase in the area of PEFC and FSC certified forest represents an increase in the area of forest managed for which evidence of responsible forest management is available with respect to biodiversity conservation. Third party certification bodies report on area managed as compliant with the respective certification standards</t>
  </si>
  <si>
    <t>The “Area of forest under sustainable management: certification” indicator comprises of data from two international forest certification systems: The Forest Stewardship Council (FSC) and the Program for the Endorsement of Forest Certification (PEFC). PEFC accounts for about 60% of the total global area of certified forest, while the FSC covers about 40%</t>
  </si>
  <si>
    <t>https://www.bipindicators.net/indicators/area-of-forest-under-sustainable-management-certification</t>
  </si>
  <si>
    <t>Yearly - time series from 1995-2017</t>
  </si>
  <si>
    <t>Forest Stewardship Council (FSC) and the Program for the Endorsement of Forest Certification (PEFC).</t>
  </si>
  <si>
    <t>This is related to SDG 15.2.1 but different</t>
  </si>
  <si>
    <t>Proportion of threatened species for which mortality rate due to fisheries is decreasing</t>
  </si>
  <si>
    <t>AT 6.4.4</t>
  </si>
  <si>
    <t>Trends in population of non-target species affected by fisheries</t>
  </si>
  <si>
    <t>AT 6.4.6</t>
  </si>
  <si>
    <t>AT 6.4.8</t>
  </si>
  <si>
    <t>WWF / ZSL</t>
  </si>
  <si>
    <t>AT 8.4.2</t>
  </si>
  <si>
    <t>AT 8.4.1</t>
  </si>
  <si>
    <t>Ideally, the Nitrogen Deposition Indicator (NDI) would be based on measured data of both wet and dry deposition of reactive nitrogen across the world. However, lack of available measurement data calls for a different approach. Based on emission information of the major nitrogen species, the nitrogen deposition is calculated using a modelling approach. Such an atmospheric model is able to calculate the physical transport, chemical transformations and the ultimate deposition of nitrogen to the world’s ecosystems. The NDI reflects both natural and anthropogenic nitrogen emissions and changes observed since 1860 are generally the influence of anthropogenic actions. Not only the temporal changes since 1860 can be determined by means of this calculation approach, but also the spatial distribution over the different regions of the world. Another advantage of a calculation approach is the possibility of looking into the future</t>
  </si>
  <si>
    <t xml:space="preserve">The model depends on the availability of adequate emission data. </t>
  </si>
  <si>
    <t>1980-2016; Aggregated from species level data which may be collected nationally, regionally and/or globally.  At the global level underlying data come from the IUCN Red List, which is developed by IUCN and the Red List Partnership (Arizona State University, BirdLife International, Botanic Gardens Conservation International, Conservation International, NatureServe, Royal Botanic Gardens Kew, Sapienza University of Rome, Texas A&amp;M University, and The Zoological Society of London).</t>
  </si>
  <si>
    <t>The RLI was initially designed and tested using data on all bird species (Butchart el al 2004) and then extended to amphibians (Butchart et al 2005). This version of the RLI shows trends in the status of all mammals, birds and amphibians worldwide driven only by the negative impacts of pollution or the positive impacts of measures to control pollution.</t>
  </si>
  <si>
    <t>This indicator shows trends in the status of all birds worldwide driven only by the negative impacts of invasive alien species or the positive impacts of their control. It is based on BirdLife International’s assessments of extinction risk for all birds for the IUCN Red List, specifically the number of species in each Red List category of extinction risk, and the number moving categories between assessments owing to genuine improvement or deterioration in status driven by impacts of invasive alien species or their control. All other changes are excluded, whether from improved knowledge, or genuine impacts of other threats or their control. Trends for mammals and amphibians will be added when the index is updated in 2017.</t>
  </si>
  <si>
    <t>SDG 15.8.1</t>
  </si>
  <si>
    <t xml:space="preserve">Data is from the Database of Islands and Invasive Species Eradications, downloaded November 2016. Data includes both alien mammals and birds. An attempt to remove one invasive animal population from one island is considered one eradication in this dataset. Data was restricted to events including feral animals, whole island eradications (thus excluding restricted range events or incursions), data quality as good or satisfactory, and scored as either failed, successful or successful but reinvaded. </t>
  </si>
  <si>
    <t>An attempt to remove one invasive animal population from one island is considered one eradication in this dataset. Data was restricted to events including feral animals, whole island eradications (thus excluding restricted range events or incursions), data quality as good or satisfactory, and scored as either failed, successful or successful but reinvaded. Note failed reflects operational failure, whereas successful but reinvaded reflects a successful operation but the invasive population subsequently recolonized. Successful but reinvaded may sometimes represent misclassified failures, thus we excluded them from determining the rate of success. End date typically reflects the year the operation was reported as complete, and not necessarily the year the eradication was confirmed as successful or failed.</t>
  </si>
  <si>
    <t>AT 9.6.1</t>
  </si>
  <si>
    <t>AT 9.1.1</t>
  </si>
  <si>
    <t>NCEAS</t>
  </si>
  <si>
    <t>NO</t>
  </si>
  <si>
    <t>At 10.6.1</t>
  </si>
  <si>
    <t>Climatic Impact Index for birds</t>
  </si>
  <si>
    <t>2008 onwards.</t>
  </si>
  <si>
    <t>AT 11.6.2</t>
  </si>
  <si>
    <t>TEAM Network</t>
  </si>
  <si>
    <t>x</t>
  </si>
  <si>
    <t>The data generated to produce this index could be used as an indicator for ecosystem condition or also as a proxy for potential wildlife recreation / viewing services</t>
  </si>
  <si>
    <t>AT 12.3.2</t>
  </si>
  <si>
    <t>Genetic diversity is not tackled at this stage within the SEEA</t>
  </si>
  <si>
    <t>Possibly</t>
  </si>
  <si>
    <t>SDG 15.6.1</t>
  </si>
  <si>
    <t>SDG 15.a.1, SDG 15.b.1</t>
  </si>
  <si>
    <t>This version of the Red List Index is based only on data for birds that are known to be internationally traded, typically for the cage-bird trade.</t>
  </si>
  <si>
    <t>This version of the Red List Index is based only on data for birds, mammals, amphibians and cycads that are dependent on forests.</t>
  </si>
  <si>
    <t>The data generated to produce this index could be used as an indicator for forest ecosystem condition or also as a proxy for potential wildlife recreation / viewing services</t>
  </si>
  <si>
    <t>AT 11.7.1</t>
  </si>
  <si>
    <t>This version of the Red List Index is based only on data for birds, mammals and amphibians that are known to be used by people for food or medicine. It shows changes in the aggregate extinction risk of these species over time. The decline in the index indicates that these species are moving ever faster towards extinction owing to a combination of unsustainable use and other pressures, such as habitat loss driven by unsustainable agriculture, logging and commercial and residential development.</t>
  </si>
  <si>
    <t>This indicator could be developed in alignment with the Biodiversity Account of the SEEA Experimental Ecosystem Accounting, - it could also be used as a proxy to reflect where pollination services may be at risk in a national context</t>
  </si>
  <si>
    <r>
      <t>Most services are difficult to link to individual species but pollination is an exception, with multiple studies showing that exclusion of particular groups of pollinator species leads to reduction in crop productivity and value. This version of the RLI is based only on data for birds and mammals that are known or inferred to be pollinators and shows changes in the aggregate extinction risk of pollinator species over time. The decline in the Red List Index for pollinators indicates that ecosystems supporting them are not currently being adequately safeguarded</t>
    </r>
    <r>
      <rPr>
        <i/>
        <sz val="11"/>
        <color rgb="FF1C2E36"/>
        <rFont val="Calibri"/>
        <family val="2"/>
        <scheme val="minor"/>
      </rPr>
      <t>.</t>
    </r>
  </si>
  <si>
    <t>AT 11.6.1</t>
  </si>
  <si>
    <t>AT 16.1.1</t>
  </si>
  <si>
    <t>AT 17.1.1</t>
  </si>
  <si>
    <t>AT 19.1.2</t>
  </si>
  <si>
    <t>AT 18.4.1</t>
  </si>
  <si>
    <t>AT 20.1.2</t>
  </si>
  <si>
    <t>AT 3.2.1</t>
  </si>
  <si>
    <t>IPBES C.1</t>
  </si>
  <si>
    <t>IPBES C.2</t>
  </si>
  <si>
    <t>IPBES C.3</t>
  </si>
  <si>
    <t>IPBES C.4</t>
  </si>
  <si>
    <t>IPBES C.5</t>
  </si>
  <si>
    <t>IPBES C.6</t>
  </si>
  <si>
    <t>IPBES C.7</t>
  </si>
  <si>
    <t>IPBES C.8</t>
  </si>
  <si>
    <t>IPBES C.9</t>
  </si>
  <si>
    <t>IPBES C.10</t>
  </si>
  <si>
    <t>IPBES C.11</t>
  </si>
  <si>
    <t>IPBES C.12</t>
  </si>
  <si>
    <t>IPBES C.13</t>
  </si>
  <si>
    <t>IPBES C.14</t>
  </si>
  <si>
    <t>IPBES C.15</t>
  </si>
  <si>
    <t>IPBES C.16</t>
  </si>
  <si>
    <t>IPBES C.17</t>
  </si>
  <si>
    <t>IPBES C.18</t>
  </si>
  <si>
    <t>IPBES C.19</t>
  </si>
  <si>
    <t>IPBES C.20</t>
  </si>
  <si>
    <t>IPBES C.21</t>
  </si>
  <si>
    <t>IPBES C.22</t>
  </si>
  <si>
    <t>IPBES C.23</t>
  </si>
  <si>
    <t>IPBES C.24</t>
  </si>
  <si>
    <t>IPBES C.25</t>
  </si>
  <si>
    <t>IPBES C.26</t>
  </si>
  <si>
    <t>IPBES C.27</t>
  </si>
  <si>
    <t>IPBES C.28</t>
  </si>
  <si>
    <t>IPBES C.29</t>
  </si>
  <si>
    <t>IPBES C.30</t>
  </si>
  <si>
    <t>Non declining exploited species</t>
  </si>
  <si>
    <t>IPBES H.1</t>
  </si>
  <si>
    <t>AT 8.3.5</t>
  </si>
  <si>
    <t>http://ref.data.fao.org/dataset?entryId=5e70fee4-fb65-43b6-8da1-b6de4626b9bd&amp;tab=metadata</t>
  </si>
  <si>
    <t>The pesticides use database refers to the use of major pesticide groups (Insecticides, Herbicides, Fungicides, Plant growth regulators and Rodenticides) and relevant chemical families when available. Data refers to quantities of pesticides used in or sold to the agricultural sector for crops and seeds and are expressed in tonnes of active ingredients.</t>
  </si>
  <si>
    <t>2005, 2006 and 2010</t>
  </si>
  <si>
    <t xml:space="preserve">The pesticides use database refers to the use of major pesticide groups (Insecticides, Herbicides, Fungicides, Plant growth regulators and Rodenticides) and relevant chemical families when available. Data refers to quantities of pesticides used in or sold to the agricultural sector for crops and seeds and are expressed in tonnes of active ingredients. </t>
  </si>
  <si>
    <t>IPBES H.2</t>
  </si>
  <si>
    <t>IPBES H.3</t>
  </si>
  <si>
    <t>IPBES H.4</t>
  </si>
  <si>
    <t>IPBES H.5</t>
  </si>
  <si>
    <t>IPBES H.6</t>
  </si>
  <si>
    <t>IPBES H.7</t>
  </si>
  <si>
    <t>IPBES H.8</t>
  </si>
  <si>
    <t>IPBES H.9</t>
  </si>
  <si>
    <t>IPBES H.10</t>
  </si>
  <si>
    <t>IPBES H.11</t>
  </si>
  <si>
    <t>IPBES H.12</t>
  </si>
  <si>
    <t>IPBES H.13</t>
  </si>
  <si>
    <t>IPBES H.14</t>
  </si>
  <si>
    <t>IPBES H.15</t>
  </si>
  <si>
    <t>IPBES H.16</t>
  </si>
  <si>
    <t>IPBES H.17</t>
  </si>
  <si>
    <t>IPBES H.18</t>
  </si>
  <si>
    <t>IPBES H.19</t>
  </si>
  <si>
    <t>IPBES H.20</t>
  </si>
  <si>
    <t>IPBES H.21</t>
  </si>
  <si>
    <t>IPBES H.22</t>
  </si>
  <si>
    <t>IPBES H.23</t>
  </si>
  <si>
    <t>IPBES H.24</t>
  </si>
  <si>
    <t>IPBES H.25</t>
  </si>
  <si>
    <t>IPBES H.26</t>
  </si>
  <si>
    <t>IPBES H.27</t>
  </si>
  <si>
    <t>IPBES H.28</t>
  </si>
  <si>
    <t>IPBES H.29</t>
  </si>
  <si>
    <t>IPBES H.30</t>
  </si>
  <si>
    <t>IPBES H.31</t>
  </si>
  <si>
    <t>IPBES H.32</t>
  </si>
  <si>
    <t>IPBES H.33</t>
  </si>
  <si>
    <t>IPBES H.34</t>
  </si>
  <si>
    <t>IPBES H.35</t>
  </si>
  <si>
    <t>IPBES H.36</t>
  </si>
  <si>
    <t>IPBES H.37</t>
  </si>
  <si>
    <t>IPBES H.38</t>
  </si>
  <si>
    <t>IPBES H.39</t>
  </si>
  <si>
    <t>IPBES H.40</t>
  </si>
  <si>
    <t>IPBES H.41</t>
  </si>
  <si>
    <t>Global climate risk index</t>
  </si>
  <si>
    <t>IPBES H.42</t>
  </si>
  <si>
    <t>IPBES S.1</t>
  </si>
  <si>
    <t>IPBES S.2</t>
  </si>
  <si>
    <t>IPBES S.3</t>
  </si>
  <si>
    <t>IPBES S.4</t>
  </si>
  <si>
    <t>IPBES S.5</t>
  </si>
  <si>
    <t>IPBES S.6</t>
  </si>
  <si>
    <t>IPBES S.7</t>
  </si>
  <si>
    <t>IPBES S.8</t>
  </si>
  <si>
    <t>IPBES S.9</t>
  </si>
  <si>
    <t>AT 11.1.1
AT 11.2.1</t>
  </si>
  <si>
    <t>AT 19.1.4</t>
  </si>
  <si>
    <t>AT 6.5.7</t>
  </si>
  <si>
    <t>AT 6.4.2</t>
  </si>
  <si>
    <t>AT 6.4.5</t>
  </si>
  <si>
    <t>AT 6.1.1</t>
  </si>
  <si>
    <t>AT 7.1.2</t>
  </si>
  <si>
    <t>SDG 6.1.1</t>
  </si>
  <si>
    <t xml:space="preserve">Proportion of population using safely managed drinking water services is currently being measured by the proportion of population using an improved basic drinking water source which is located on premises, available when needed and free of faecal (and priority chemical) contamination. </t>
  </si>
  <si>
    <t>WHO/UNICEF</t>
  </si>
  <si>
    <t xml:space="preserve">Household surveys and censuses currently provide information on types of basic drinking water sources listed above, and also indicate if sources are on premises. These data sources often have information on the availability of water and increasingly on the quality of water at the household level, through direct testing of drinking water for faecal or chemical contamination. 
www.washdata.org.
</t>
  </si>
  <si>
    <t>6.1.1 Proportion of population using safely managed drinking water services</t>
  </si>
  <si>
    <t>AT 16.1.2</t>
  </si>
  <si>
    <t>AT 19.1.1</t>
  </si>
  <si>
    <t>AT 15.5.2</t>
  </si>
  <si>
    <t>AT 14.5.1</t>
  </si>
  <si>
    <t>AT 14.5.2</t>
  </si>
  <si>
    <t>Prevalence of moderate to sever food insecurity in the population, based on the Food Insecurity Experience Scale (FIES)</t>
  </si>
  <si>
    <t>Percentage of population using safely managed drinking water services</t>
  </si>
  <si>
    <t>Proportion of population using safely managed drinking water services is currently being measured by the proportion of population using an improved basic drinking water source which is located on premises, available when needed and free of faecal (and priority chemical) contamination.  ‘Improved’ drinking water sources include: piped water into dwelling, yard or plot; public taps or standpipes; boreholes or tubewells; protected dug wells; protected springs; packaged water; delivered water and rainwater.</t>
  </si>
  <si>
    <t>SDG 2.1.2</t>
  </si>
  <si>
    <t>SDG 8.1.1</t>
  </si>
  <si>
    <t>Annual Country level from 1950-2014</t>
  </si>
  <si>
    <t>Indicator is derived from FAO FIshStatJ data</t>
  </si>
  <si>
    <t xml:space="preserve">Regional time–series of NUEs for 1961–2009 are based on calculations for the cropping systems of 124 countries Nitrogen outputs in harvested materials are based on harvested area, crop productivity and nitrogen content of 177 crops, utilizing data from the FAOSTAT database. </t>
  </si>
  <si>
    <t xml:space="preserve">Annual </t>
  </si>
  <si>
    <t>The NUE of cropping systems is the ratio of nitrogen (N) outputs (N embedded in the protein of harvested products) to inputs (synthetic fertilizers, animal manure and symbiotic fixation and atmospheric deposition). Biogeochemical accounting approaches of inputs and outputs at large scales (global, country or regional) have been shown to be useful to understand drivers of change in agronomic and environmental performances of agro-food systems.</t>
  </si>
  <si>
    <t>SDG 2.1.1</t>
  </si>
  <si>
    <t>AT 6.5.6</t>
  </si>
  <si>
    <t>https://epi.envirocenter.yale.edu/downloads/epi2018technicalappendixv02.pdf</t>
  </si>
  <si>
    <t>https://germanwatch.org/en/cri</t>
  </si>
  <si>
    <t>The Global Climate Risk Index 2018 analyses to what extent countries have been affected by the impacts of weather-related loss events (storms, floods, heat waves etc.). The most recent data available – for 2016 and from 1997 to 2016 – were taken into account.</t>
  </si>
  <si>
    <t>Temporal change in Total Abundance is an important and direct metric of ecosystem productivity and is a proxy for other ecosystem functions and services. It is an intuitive metric, which integrates across all drivers of biodiversity change. is the linear slope of the total number of individuals (or
biomass) sampled with constant sampling effort from a local assemblage as a function of time. If positive it is indicative the location is gaining individuals (and/or biomass), if negative that it is losing individuals (and/or biomass) and if indistinguishable from zero that change is not detectable.</t>
  </si>
  <si>
    <t>Annual - 1858 to 2016</t>
  </si>
  <si>
    <t>The BioTIME estimates of change in Total Abundance are based on a database with global coverage across the terrestrial, freshwater and marine realms, and broad taxonomic coverage, including
plants, invertebrates and vertebrates. However, Data distribution is patchy and does not include vast areas of the planet, where change is possibly occurring</t>
  </si>
  <si>
    <t xml:space="preserve">Possible </t>
  </si>
  <si>
    <t xml:space="preserve">Mean length of fish (in cm) can be calculated at the species or community level. It is the average of individual body length measurements </t>
  </si>
  <si>
    <t xml:space="preserve">The data come from fisheries-independent scientific surveys, and not based on commercial catch sampling.
</t>
  </si>
  <si>
    <t>Potentially useful</t>
  </si>
  <si>
    <t>https://pure.uhi.ac.uk/portal/files/1966205/Publications2015_1.pdf</t>
  </si>
  <si>
    <t>Time-series observations of fish biomass</t>
  </si>
  <si>
    <t>R 2.6</t>
  </si>
  <si>
    <t xml:space="preserve">How many household/municipalities are linked to sewage system? </t>
  </si>
  <si>
    <t>SDG Target 6.3.1.</t>
  </si>
  <si>
    <t>SDG Target 6.3.1</t>
  </si>
  <si>
    <t>R 2.8</t>
  </si>
  <si>
    <t>R 2.11</t>
  </si>
  <si>
    <t xml:space="preserve">How many centralised wastewater treatment plants exist at national level? </t>
  </si>
  <si>
    <t>R 4.3</t>
  </si>
  <si>
    <t>How many invasive species are being controlled through management actions?.</t>
  </si>
  <si>
    <t>How many Ramsar Sites have an effective, implemented management plan? {2.4.1}  KRA 2.4.i</t>
  </si>
  <si>
    <t>R 5.3</t>
  </si>
  <si>
    <t>R 5.4</t>
  </si>
  <si>
    <t>R 5.5</t>
  </si>
  <si>
    <t>For how many of the Ramsar Sites with a management plan is the plan being implemented?</t>
  </si>
  <si>
    <t>For how many Ramsar Sites is  effective management planning currently being implemented (outside of formal management plans ?</t>
  </si>
  <si>
    <t>R 5.7</t>
  </si>
  <si>
    <t xml:space="preserve">How many Ramsar Sites have a cross-sectoral management committee? </t>
  </si>
  <si>
    <t>For how many Ramsar Sites has an ecological character description been prepared (see Resolution X.15)?</t>
  </si>
  <si>
    <t>R 5.8</t>
  </si>
  <si>
    <t xml:space="preserve">Has the condition of wetlands in your country, overall, changed during the last triennium? </t>
  </si>
  <si>
    <t>R 8.5</t>
  </si>
  <si>
    <t>R 8.6</t>
  </si>
  <si>
    <t>Based upon the National Wetland Inventory if available please provide  a baseline figure in square kilometres for the extent of  wetlands (according to the Ramsar definition) for the year 2017</t>
  </si>
  <si>
    <t>SDG Target 6.6.1</t>
  </si>
  <si>
    <t>R 16.2</t>
  </si>
  <si>
    <t>How many centres (visitor centres, interpretation centres, education centres) have been established?</t>
  </si>
  <si>
    <t>R 19.3</t>
  </si>
  <si>
    <t xml:space="preserve">How many opportunities for wetland site manager training have been provided since COP12? </t>
  </si>
  <si>
    <t xml:space="preserve">What is the percentage of sewerage coverage in the country?  </t>
  </si>
  <si>
    <t>SDG Target Indicator</t>
  </si>
  <si>
    <t>Summary statistics</t>
  </si>
  <si>
    <t>No.</t>
  </si>
  <si>
    <t>Total</t>
  </si>
  <si>
    <t>SDG Target ID</t>
  </si>
  <si>
    <t>Aichi Target Indicator ID</t>
  </si>
  <si>
    <t>Relevant Accounts</t>
  </si>
  <si>
    <t>SEEA Water</t>
  </si>
  <si>
    <t>Relevant Accounts2</t>
  </si>
  <si>
    <t>Ecosystem Condition</t>
  </si>
  <si>
    <t>Land Cover / Use / Ecosystem Extent</t>
  </si>
  <si>
    <t>Ecosystem Services</t>
  </si>
  <si>
    <t>Biodiversity</t>
  </si>
  <si>
    <t>Carbon</t>
  </si>
  <si>
    <t>Input / Output indicator</t>
  </si>
  <si>
    <t>Input</t>
  </si>
  <si>
    <t>SEEA CF (Residuals)</t>
  </si>
  <si>
    <t>Ave</t>
  </si>
  <si>
    <t>It would be possible to develop the indicator in alignment with the Biodiversity Account of the SEEA Experimental Ecosystem Accounting for agricultural ecosystems. This would provide a useful construct for collating the missing breed related information identified by the meta-data and deriving risk of extinction measures</t>
  </si>
  <si>
    <t xml:space="preserve">The indicator is based on the most up to date data contained in FAO’s Global Databank for Animal Genetic Resources DAD-IS (http://dad.fao.org/) at the time of calculation.  
Breed-related information remains far from complete. For almost 60 percent of all reported breeds, risk status is not known because of missing population data or lack of recent updates.
</t>
  </si>
  <si>
    <t>‘Improved’ drinking water sources include: piped water into dwelling, yard or plot; public taps or standpipes; boreholes or tube wells; protected dug wells; protected springs; packaged water; delivered water and rainwater.</t>
  </si>
  <si>
    <t>The indicator is one out of a set of 3 sub-indicators which are defined in the document CGRFA/WG-AnGR7/12/7 “Targets and indicators for animal genetic resources” (http://www.fao.org/docrep/meeting/026/me514e.pdf) and that are endorsed in their current form by the Commission on Genetic Resources for Food and Agriculture at its the 14th Session (see par 28 CRRFA14/13/Report at http://www.fao.org/docrep/meeting/028/mg538e.pdf)</t>
  </si>
  <si>
    <t>Proportion of wastewater generated by households and by economic activities which is safely treated based on treatment ladders as defined by the SEEA</t>
  </si>
  <si>
    <t xml:space="preserve">Safely treated water should be defined according to SEEA treatment ladders (of primary, secondary and tertiary treatment). Disaggregation should be according to ISIC. 
The indicator should be calculated as follows: 
Total Wastewater Generated that undergoes [primary/secondary/tertiary] treatment / Total Wastewater Generated 
</t>
  </si>
  <si>
    <t>Alignment with the SEEA:
- "Wastewater safely treated" is based on treatment ladders as defined by the SEEA.
- Measurement of wastewater is aligned with the SEEA and encompasses all wastewater generated and treated by the economy 
- The indicator can also be disaggregated by economic activities, using ISIC.
-The indicator is disaggregated for households and non-households (industrial and commercial establishments, as per ISIC Rev. 4).</t>
  </si>
  <si>
    <t>The methodology has been adapted from a global water quality indicator previously developed by GEMS/Water. GEMS/Water is an ongoing programme that works continuously with countries encouraging water quality monitoring and data sharing in the GEMStat database.  Data will be collected using joint surveys / compilation with national agencies and in-situ water quality monitoring (possibly supported with remote sensing).
http://www.un.org/waterforlifedecade/pdf/global_drinking_water_quality_index.pdf</t>
  </si>
  <si>
    <t xml:space="preserve">The change in water use efficiency over time (CWUE). The change in the ratio of the value added to the volume of water use, over time.
The indicator should be defined in terms of value added across all "sectors". Similarly the same measure for "water use" should be applied to all "sectors'. The indicator should be disaggregated by economic activity according to ISIC. We recommend the following definitions: 
Sectoral:  Total Water Use (by ISIC) / Value Added (by ISIC) 
Aggregate: Total Water Use / GDP
Note that Total Water Use can be replaced with 'Total Water Consumption' or 'Total Water Abstraction' depending on policy preference , BUT the same should be applied to all sectors.  
</t>
  </si>
  <si>
    <t>Water Use Efficiency (WUE) is defined as the volume of water used divided by the value added of a given major sector.  Following ISIC 4 coding, sectors are defined as:
1. agriculture; forestry; fishing (ISIC A), hereinafter “agriculture”;
2. mining and quarrying; manufacturing; electricity, gas, steam and air conditioning supply; constructions (ISIC B, C, D and F), herein after “MIMEC”;
3. all the service sectors (ISIC E and ISIC G-T), hereinafter “services”.</t>
  </si>
  <si>
    <t xml:space="preserve">SEEA is not explicitly mentioned but calculation of TRWR generally matches up with IRWS, with the exception of any mention of overlaps. In IRWS, Total Actual Renewable Water Resources = [Internal Renewable Water Resources + Actual External Renewable Water Resources] = [external inflows + surface water run-off + groundwater recharge - (overlap + treaty obligations)], where overlap is defined as natural transfers of groundwater to surface water - natural transfers of surface water to groundwater.
= (B.1.a + D.6 + B.2.1 + B.2.2.b - C.2.1.1.a.a - olp)
We recommend that the definitions provided in the SEEA-Water are used to calculate this indicator. It would be defined as follows: 
Total Abstraction / Total Actual Renewable Water Resources
</t>
  </si>
  <si>
    <t xml:space="preserve">This indicator tracks changes over time in the extent of water-related ecosystems. The indicator methodology seeks to include the following ecosystem categories: wetlands (swamps, marshes and peatlands), open water (rivers and estuaries, lakes, coastal waters and reservoirs), and groundwater aquifers. Three principle sub-indicators describing aspects of these ecosystems are monitored to describe the extent:
• Their spatial extent
• The quantity of water contained within these ecosystems
• The quality of water contained within these ecosystems (directly linked to SDG indicator 6.3.2)
In addition, an optional sub-indicator for countries who have the ambition and ability to do so is “the health or state of these ecosystems.” </t>
  </si>
  <si>
    <t>Alignments clearly possible, however, capturing information on seasonal wetlands accounts would require new structures where these are incidental with other land cover types.</t>
  </si>
  <si>
    <t xml:space="preserve">Data available through national energy balances from IEA and UNSD for more than 180 countries. Between existing data sources, data for every country and area can be collected.
Some technical assistance may be needed to improve these statistics, particularly in the case of renewable energy sources. Specialised industry surveys (e.g. on bioenergy use) or household surveys (in
combination with the measurement of other indicators) would be feasible approaches to filling in data gaps (e.g. for use of firewood, off-grid solar energy).
</t>
  </si>
  <si>
    <t>Connection to the SEEA: Terminology and definitions aligned with SEEA and IRES. Metadata indicates that disaggregation could be by resource and "end-use sector".</t>
  </si>
  <si>
    <t>Resource productivity' as well as 'national material efficiency (consumption approach)' should be defined as:
Gross domestic product in market prices (GDP) / Domestic Material Consumption (DMC)
The unit is $ per kilogram. DMC represents the material actually used in a national economy.</t>
  </si>
  <si>
    <t>Data is based on country material flow accounts for EU and Japan and estimated for the rest of the world. Estimated data is produced based on data from IEA, USGS, FAO and COMTRADE databases. Currently data covers more than 170 countries and spans a period of 40 years (1970-2010).</t>
  </si>
  <si>
    <t>Ecosystem accounts may provide information on nature tourism but this is likely to be small in the context of mass tourism in many countries. However, the indicator is really grounded in employment statistics so not considered to be relevant to this analysis</t>
  </si>
  <si>
    <t>The alignment with the SEEA is in relation to Physical flow accounts for energy, which are outside the scope of this analysis</t>
  </si>
  <si>
    <t xml:space="preserve">Ecosystem extent or land accounts could be used to track urban agglomerations and provide the denominator for this indicator.  </t>
  </si>
  <si>
    <t>UN-Habitat; partner with UNEP</t>
  </si>
  <si>
    <t xml:space="preserve">The indicator should be defined as: 
Total environmental protection expenditure by the government for protection of biodiversity and landscapes  </t>
  </si>
  <si>
    <t>It is expected that regional/global estimates will be derived from national figures; specialised tools will be developed and agreed with local and international stakeholders. For estimating total surface of built-up area, the indicator will rely on satellite imagery. For the inventory of open public space, information may be taken from legal documents outlining publicly owned land and well-defined land use plans (as well as open sources and community-based maps where formal documents are lacking). 
Data is available for 200 cities which are part of UN-Habitat's city prosperity initiative. More cities are expected to join this initiative.</t>
  </si>
  <si>
    <t>The indicator requires 1) spatial analysis to delimit the built-up areas of cities; 2) estimation of the total open public space and; 3) estimation of total area allocated to streets. The indicator is calculated as the sum of the total surface of open public space and land allocated to streets divided by the total surface of built up area of the urban agglomeration.</t>
  </si>
  <si>
    <t>The alignment with the SEEA is in relation to Physical flow accounts for waste which are outside the scope of this analysis</t>
  </si>
  <si>
    <t>Related to expenditure and sub-soil assets that are outside the scope of this analysis</t>
  </si>
  <si>
    <t>Indicator could be aligned with the SEEA where possible. Although the SEEA Central Framework does not provide a definition for  negative or potentially environmental damaging  subsidies, it provides a measurement framework to record the subsidies for environment protection and resource management purpose. Further disaggregation may be needed for negative fishery subsidies depending on how they are defined.</t>
  </si>
  <si>
    <t>There is conceptual alignment, however, the effect of illegal and unregulated fishing needs to be considered in SIDS</t>
  </si>
  <si>
    <t>SEEA-CF land and SEEA-EEA Extent accounts can directly support this indicator</t>
  </si>
  <si>
    <t xml:space="preserve">Protected area data are compiled by ministries of environment and other ministries responsible for the designation/maintenance of protected areas. Protected area data is also available for sites designated under the Ramsar Convention and the UNESCO World Heritage Convention. These data are aggregated globally into the World Database on Protected Data (IUCN &amp; UNEP-WCMC). UNEP-WCMC produces the UN List of Protected Areas every 5-10 years.
Key Biodiversity Areas are identified at national scales through multi-stakeholder processes and aggregated into the World Database on Key Biodiversity Areas.
The indicator is then derived from a spatial overlap between digital polygons for protected and digital polygons for terrestrial Key Biodiversity Areas. </t>
  </si>
  <si>
    <t>This indicator is calculated from data derived from a spatial overlap between digital polygons for protected areas from the World Database on Protected Areas (IUCN &amp; UNEP-WCMC 2017) and digital polygons for terrestrial Key Biodiversity Areas (from the World Database of Key Biodiversity Areas, including Important Bird and Biodiversity Areas, Alliance for Zero Extinction sites, and other Key Biodiversity Areas; available through the Integrated Biodiversity Assessment Tool). The value of the indicator at a given point in time, based on data on the year of protected area establishment recorded in the World Database on Protected Areas, is computed as the mean percentage of each Key Biodiversity Area currently recognised that is covered by protected areas.</t>
  </si>
  <si>
    <t>Sustainable forest management (SFM) is defined by the UN General Assembly as a "dynamic and evolving concept [that] aims to maintain and enhance the economic, social and environmental values of all types of forests, for the benefit of present and future generations."</t>
  </si>
  <si>
    <t>SDG indicator 15.3.1 is a binary - degraded/not degraded - quantification based on the analysis of available data for three sub-indicators to be validated and reported by national authorities. 
The sub-indicators (Trends in Land Cover, Land Productivity and Carbon Stocks) were adopted by the UNCCD’s governing body in 2013 as part of its monitoring and evaluation approach.</t>
  </si>
  <si>
    <t xml:space="preserve">Protected area data are compiled by ministries of environment and other ministries responsible for the designation/maintenance of protected areas. Protected area data is also available for sites designated under the Ramsar Convention and the UNESCO World Heritage Convention. These data are aggregated globally into the World Database on Protected Data (IUCN &amp; UNEP-WCMC). UNEP-WCMC produces the UN List of Protected Areas every 5-10 years.
Key Biodiversity Areas are identified at national scales through multi-stakeholder processes and aggregated into the World Database on Key Biodiversity Areas.
The indicator is then derived from a spatial overlap between digital polygons for protected and digital polygons for mountain Key Biodiversity Areas. </t>
  </si>
  <si>
    <t xml:space="preserve">This indicator is the coverage by protected areas of important sites for mountain biodiversity. It shows temporal trends in the mean percentage of each important site for mountain biodiversity (i.e., those that contribute significantly to the global persistence of biodiversity) that is covered by designated protected areas.
</t>
  </si>
  <si>
    <t>Establishing functional SEEA accounts can be considered as a binary indicator for meeting this target</t>
  </si>
  <si>
    <t xml:space="preserve">NPP and human appropriation could be captured in a thematic carbon account. There are links to ecosystem services supply and use as well but these are less developed. </t>
  </si>
  <si>
    <t xml:space="preserve">Clear alignment with the - following the Weber 2014 Biomass Carbon Accounting approach in the CBD Technical Series Report 77  </t>
  </si>
  <si>
    <t>These points have led to the following definition of the indicator: the value added per water used, expressed in USD/m3 of a given section, division or group of divisions of the economy (showing over time the trend in water use efficiency).</t>
  </si>
  <si>
    <t>Since 2005, the backbone of FRA is the country reporting process, where the best available and most recent information from all countries and territories is compiled. FAO FRA is therefore requesting all countries to elaborate and submit a comprehensive report following a standardised format and methodology. Country reports are compiled by officially nominated National Correspondents and submitted to FAO. Country reports then undergo a review by a team of reviewers and, once the review is completed, countries are asked to confirm the report before it is published.</t>
  </si>
  <si>
    <t>Forest areas can be measured in the context of SEEA Land Cover or Land Use Account depending on which definition is used.  Forest area can also be measured using the SEEA-EEA ecosystem accounts and biomass stock can be captured as a measure of ecosystem condition in the SEEA-EEA condition accounts.</t>
  </si>
  <si>
    <t>Alignments are clearly possible, however, capturing information on seasonal wetlands in the accounts could require new structures where these are incidental with other land cover types.</t>
  </si>
  <si>
    <t>There is clear potential conceptually to align ecosystem extent accounts with wetland extent or the land cover accounts of the SEEA-CF. This information would need to be supplemented with information on groundwater stocks using the asset accounts of the SEEA-W</t>
  </si>
  <si>
    <t>Assumed to be a simple calculation of total land cover - urban land cover - agricultural land cover</t>
  </si>
  <si>
    <t>There is clear potential to generate this indicator using the land cover or use account fro the SEEA CF</t>
  </si>
  <si>
    <t>There is clear potential to generate this indicator using the land cover or use account from the SEEA CF</t>
  </si>
  <si>
    <t>This could be captured in a biodiversity account of the SEEA-EEA for marine ecosystems</t>
  </si>
  <si>
    <t xml:space="preserve">The method proposed was theoretically sound, but in practice the chronic under-reporting of landings, the difficulty in obtaining measures on fish stocks, and the lack of agreement on determining the sustainable level of fish stocks, make this indicator  less relevant. To make this indicator relevant and practical, capacity development support is needed to strengthen country statistical capacity in measuring relevant component information of this indicator.  
</t>
  </si>
  <si>
    <t>This provides an input indicator for ecosystem condition</t>
  </si>
  <si>
    <t xml:space="preserve">1) Index of Coastal Eutrophication (ICEP): testing phase of the agreed draft methodologies in pilot countries in 2017 (for Chlorophyll-a concentration as an indicator of phytoplankton
biomass) and data collection from countries in 2018-2020 (for Chlorophyll-a concentration as an indicator of phytoplankton biomass) and from 2021 onwards (for ICEP).
2) Floating Plastic debris Density: testing phase of the agreed methodologies in pilot countries in 2017 (for beach litter) and data collection from countries in 2018-2020 (for beach litter) and
from 2021 onwards (for Floating Plastic debris Density). UNEP Live (or Environment Live) may provide a platform for country involvement with regard to data. </t>
  </si>
  <si>
    <t>Potential to use as an input indicator for describing ecosystem condition</t>
  </si>
  <si>
    <t>The LBII covers the world’s entire terrestrial realm, and can report both globally and at any smaller scale relevant for global policy. Although published analyses have so far had coarse spatial and temporal grain1, CSIRO’s development of annual, global scale land-use maps allows LBII to report annually at 1km resolution from 2001 to 2020.</t>
  </si>
  <si>
    <t>This indicator is calculated from data derived from a spatial overlap between digital polygons for protected areas from the World Database on Protected Areas (UNEP-WCMC and IUCN 2018), Key Biodiversity Areas (from the World Database of Key Biodiversity Areas, including Important Bird and Biodiversity Areas, Alliance for Zero Extinction sites, and other Key Biodiversity Areas; available through the Integrated Biodiversity Assessment Tool), and mountains (UNEP-WCMC et al. 2002). The value of the indicator at a given point in time, based on data on the year of protected area establishment recorded in the World Database on Protected Areas, is computed as the mean percentage of each Key Biodiversity Area currently recognised that is covered by protected areas. 
Year of protected area establishment is unknown for 12% of protected areas in the World Database on Protected Areas, generating uncertainty around changing protected area coverage over time. To reflect this uncertainty, a year was randomly assigned from another protected area within the same country, and this procedure repeated 1,000 times, with the median plotted.</t>
  </si>
  <si>
    <t>In theory the SEEA-CF (Residuals) flow accounts could be useful to inform the modelling underlying the calculation of this indicator. However, further work would be required to achieve geo-referencing of the data to these ends</t>
  </si>
  <si>
    <t>How to align with selected SEEA Accounts (Generated using SEEA)</t>
  </si>
  <si>
    <t>Conclusions on alignment with selected SEEA Accounts</t>
  </si>
  <si>
    <t>In the context of this work the most useful alignment of the indicator with SEEA would be as a ecosystem condition account 'pressures' indicators.</t>
  </si>
  <si>
    <t>Possible link to the condition account of the SEEA-EEA with respect to different forest ecosystems</t>
  </si>
  <si>
    <t>The species habitat index can be downscaled and integrated into ecosystem condition accounts.  However, the indicator is still under development and not operational at this stage</t>
  </si>
  <si>
    <t xml:space="preserve">The indicator requires a time series of total catch data for fish in a country. The SEEA asset accounts for aquatic resources can provide information on the flows or catches of fish  country's economic territory, including the stocks within a country's EEZ or on the high seas over which the country holds ownership rights. </t>
  </si>
  <si>
    <t>Clear alignment</t>
  </si>
  <si>
    <t>The sub-indicators for land productivity could be integrate into ecosystem condition accounts in the SEEA Framework or support SEEA based carbon accounting</t>
  </si>
  <si>
    <t>It is recommended that the Red List Index (RLI) be used as the metric for reporting. The RLI is also SDG indicator and one of the indicators for the Strategic Plan for Biodiversity 2011-2020 and the Aichi Biodiversity Targets. The RLI estimates trends in the overall extinction risk of sets of species, in order to determine the trends in biodiversity status. The 2018 reporting will present classification of counties based on their RLI value, demonstrating changes over time.</t>
  </si>
  <si>
    <t>The sub-indicators for carbon pools could be integrate into ecosystem condition accounts in the SEEA Framework or support SEEA based carbon accounting</t>
  </si>
  <si>
    <t>The indicator could readily be aligned with the lad cover or land use accounts of the SEEEA-CF</t>
  </si>
  <si>
    <t>GHG emissions from LULUCF - high data availability - international databases and emission inventories; 83% of the 41 countries participating in the data availability survey are already producing this indicator, another 7% may be able to produce it within 3 years time</t>
  </si>
  <si>
    <t>This indicator measures the percentage of the land area where the standard precipitation index (SPI) is &gt;= 1.5 (very wet or extremely wet) or &lt;= -1.5 (severely dry or extremely dry). The SPI calculation for any location is based on the long-term precipitation record for a desired period. This long-term record is fitted to a probability distribution, which is then transformed into a normal distribution so that the mean SPI for the location and desired period is zero (Edwards and McKee, 1997).</t>
  </si>
  <si>
    <t>National Hydrometeorological Institutes, International Research Institute for Climate and Society (Columbia University).
Data availability is high (international databases)</t>
  </si>
  <si>
    <t>This indicator could be integrate into ecosystem condition accounts in the SEEA Framework or support SEEA based carbon accounting</t>
  </si>
  <si>
    <t xml:space="preserve">Data available through national energy balances from IEA and UNSD for more than 180 countries. Between existing data sources, data for every country and area can be collected.
Some technical assistance may be needed to improve these statistics, particularly in the case of renewable energy sources. Specialized industry surveys (e.g. on bioenergy use) or household surveys (in combination with the measurement of other indicators) would be feasible approaches to filling in data gaps (e.g. for use of firewood, off-grid solar energy).
Data availability is high (international databases; 80% of the 41 countries participating in the data availability survey are already producing this indicator, another 10% may be able to produce it within 3 years time)
</t>
  </si>
  <si>
    <t xml:space="preserve">The data needed for the compilation of the indicator are administrative data collected at country level by the relevant institutions, either technical (for water and irrigation) or economic (for value added). Presently, the data needed for the indicator are collected by AQASTAT and the other databases for 168 countries worldwide.
Data availability very low (24% of the countries participating in the data availability survey are already producing this indicator, another 17% may be able to produce it within 3 years time)
</t>
  </si>
  <si>
    <t>Data on sustainable production can be collected through agricultural surveys or agricultural modules in integrated household surveys organized by the national statistical agencies, with the necessary support from FAO or other international agencies to ensure methodological rigor and harmonization. It is expected that land-based measurements will be integrated and complemented by earth observation technologies, either by or under the overall supervision of national statistical agencies. Data from farm surveys can be supplemented with information from other sources, including geospatial data/remote sensing or other techniques to capture environmental data. Data collection or data sharing may be difficult in some countries.
Data availability likely very low (24% of the 41 countries participating in the data availability survey are already producing this indicator, another 7% may be able to produce it within 3 years time)</t>
  </si>
  <si>
    <t>There is clear potential to generate this indicator using the land cover or use account for the SEEA CF</t>
  </si>
  <si>
    <t>If national accounts for mangrove ecosystem extent could be established these could feed into the calculation of this indicator</t>
  </si>
  <si>
    <t>The data underlying this indicator could be useful for generating accounts for forests but is likely to suffer from sampling bias.</t>
  </si>
  <si>
    <t>The indicator can be readily calculated for each country or directly obtained from the protected planet website</t>
  </si>
  <si>
    <t>Land or Ecosystem Extent Accounts could be developed and integrated with the extent of protected areas to generate this indicator</t>
  </si>
  <si>
    <t>The data underlying this indicator could be useful for generating accounts but is likely to suffer from sampling bias.</t>
  </si>
  <si>
    <t>Clear role for ecosystem extent accounts in organising this data for national reporting</t>
  </si>
  <si>
    <t>Generating this indicator using the SEEA framework is unlikely to be practical, however, there is alignment between the indicator and the type of information the SEEA ecosystem service accounts should provide</t>
  </si>
  <si>
    <t>An ecosystem services account could be aligned with this type of visitor information</t>
  </si>
  <si>
    <t>Clear alignment, whilst it is unlikely that all countries would generate these accounts having some in place would hep improve estimation in other countries of grain production</t>
  </si>
  <si>
    <t>If available the type of data captured in these descriptions could be useful for informing ecosystem accounts (for wetland extent, condition and services)</t>
  </si>
  <si>
    <t>Clear role for ecosystem condition accounts in organising this data for national reporting</t>
  </si>
  <si>
    <t>Measurement of wastewater is aligned with the SEEA and encompasses all wastewater generated and treated by the economy.  The SEEA can disaggregate data for households and non-households to help inform the calculation of this indicator.</t>
  </si>
  <si>
    <t>Clear potential for alignment</t>
  </si>
  <si>
    <t xml:space="preserve">Clear potential for alignment with SEEA-CF and potentially aligned with some proxy measure for failing ecosystem condition that could be captured in relevant SEEA-EEA accounts. </t>
  </si>
  <si>
    <t xml:space="preserve">The indicator is derived from time series data on biomass of different species.  This appears to be based on biomass trends in individual fish - it is likely scientific survey data would be needed to generate this data.  </t>
  </si>
  <si>
    <t>This approach has been used in experimental ecosystem accounts for Peru, compiled by Conservation International with CSIRO</t>
  </si>
  <si>
    <t>It is unclear if the land cover and land use classifications would align with those of the SEEA CF - further testing needs to be done here to evaluate the potential to integrate this indicator into ecosystem condition accounts. This would also require establishing protected areas as discrete ecosystem accounting areas of interest</t>
  </si>
  <si>
    <t>Beta diversity and fragmentation are scale dependent parameters. SEEA accounts constructed at commensurate scales to those at which the indicator is generated may be able to integrate these parameters as condition metrics.</t>
  </si>
  <si>
    <t xml:space="preserve">The indicator is split into a food and fossil fuel sections for calculating the overall indicator.,  For the food section calculations start from the ‘food balance’ and ‘fertilizer consumption’ datasets.  Important FAOSTAT datasets for this calculation are: ‘food balance’, fertilizer use’ and ‘trade’. </t>
  </si>
  <si>
    <t>Clear alignment for Ecosystem Extent accounting</t>
  </si>
  <si>
    <t>NPP and human appropriation could be captured in a thematic carbon account. There are links to ecosystem services supply and use as well but these less well defined.</t>
  </si>
  <si>
    <t xml:space="preserve">Forest areas can be measured in the context of SEEA Land Cover or Land Use Account depending on which definition is used.  Forest area can also be measured using the SEEA-EEA ecosystem accounts and biomass stock can be captured as a measure of ecosystem condition in the SEEA-EEA condition accounts.
</t>
  </si>
  <si>
    <t>Partial alignment with the SEEA-Water</t>
  </si>
  <si>
    <t xml:space="preserve">The data required to generate this indictor could be organised for a city using an urban ecosystem accounting approach (e.g., as being experimented with in the Oslo municipality). </t>
  </si>
  <si>
    <t>Linked to SDG Target Indictor 6.6.1 Change in extent of water related ecosystems</t>
  </si>
  <si>
    <t>This provides an input indicator for ecosystem condition but needs testing</t>
  </si>
  <si>
    <t>Ecosystem Extent Accounts for coastal areas could be developed and integrated with the extent of protected areas to generate this indicator</t>
  </si>
  <si>
    <t xml:space="preserve">Another more SEEA aligned indicator would be domestic material consumption (DMC), which is derived from economy-wide material flow accounts (see SEEA-CF section 3.6.6).
</t>
  </si>
  <si>
    <t xml:space="preserve">The Tier III will set an international standard/definition on how to measure sustainable agriculture and the methodology to do so. </t>
  </si>
  <si>
    <t xml:space="preserve">The data needed for the compilation of the indicator are administrative data collected at country level by the relevant institutions, either technical (for water and irrigation) or economic (for value added). Presently, the data needed for the indicator are collected by AQASTAT and the other databases for 168 countries worldwide.
</t>
  </si>
  <si>
    <t>Development of SEEA accounts for water would mean that Water Use can be attributed by ISIC categories, in the same way that value added is attributed by ISIC categories in the national accounts. This would allow calculation of the indicator for the economy as a whole.</t>
  </si>
  <si>
    <t xml:space="preserve">In the System of National Accounts (SNA), fisheries is included in Broad industry group of Agriculture, Forestry and Fisheries thus only countries with satellite accounts can provide data on the Value Added of Fisheries.  Therefore there is a clear role for the SEEA CF in providing this information </t>
  </si>
  <si>
    <t xml:space="preserve">Data will be collected every two years
</t>
  </si>
  <si>
    <t>The calculation is based on Input / Output analysis and would draw on the SEEA-CF physical flow accounts. These are outside the scope of this analysis</t>
  </si>
  <si>
    <t xml:space="preserve">Cultural and natural heritage are considered as ecosystem assets and hence efforts to protect and safeguard the world's cultural and natural heritage is considered as an environmental protection activities
- Environmental expenditure accounts (EPEA) in the SEEA Central Framework provide information on the output of environmental protection specific services produced across the economy and on the expenditure of resident units on all goods and services for environmental protection purposes. 
- The SEEA Central Framework provide a complete classification for environmental protection activities (Classification of Environmental Activities) comprises 16 basis classes and is presented in full in Annex I of the SEEA Central Framework.  The classification allow the derivation of statistical information on environmental protection activities including the protection of biodiversity, landscape and cultural and natural heritage site. CEPA 6 excludes the protection and rehabilitation of historic monuments or predominantly built-up landscapes (SEEA Annex I, page 277). </t>
  </si>
  <si>
    <t>The indicator is composed of five sub-indicators that measure progress towards all dimensions of sustainable forest management.
The sub-indicators are:
*Forest area net change rate
*Above-ground biomass stock in forest
*Proportion of forest area located within legally established protect areas
*Proportion of forest area under a long term forest management plan
*Forest area under an independently verified forest management certification scheme</t>
  </si>
  <si>
    <t>Survey of National Statistics Offices?</t>
  </si>
  <si>
    <t>The land and ecosystem extent accounts likely have the best utility for supporting the derivation of this indicator.</t>
  </si>
  <si>
    <t>There is  no obvious way the SEEA would support the approach to generating the indicator</t>
  </si>
  <si>
    <t>Straight forward ratio indicator with protected area extent as the nominator and extent of coastal areas the denominator</t>
  </si>
  <si>
    <t>Updated extent of protected areas (assuming national borders remain constant)</t>
  </si>
  <si>
    <t>Potentially the indicator and its production method could be integrated Into ecosystem condition accounts of the SEEA-EEA</t>
  </si>
  <si>
    <t>Beta diversity and fragmentation are scale dependent parameters.  SEEA accounts constructed at commensurate scales to those at which the indicator is generated may be able to integrate these parameters as condition metrics.</t>
  </si>
  <si>
    <t>SEEA CF asset</t>
  </si>
  <si>
    <t>The land cover accounts (or the underlying spatial data to compile them) could be used to more readily facilitate the calculation of this indicator. This approach has been demonstrated in Uganda:   www.wcmc.io/0524</t>
  </si>
  <si>
    <t>The appears to  be a potential to generate this indicator using SEEA Ecosystem Extent and Thematic Carbon Accounts in tandem</t>
  </si>
  <si>
    <t>Data on total CO2 emissions from fuel combustion (also disaggregated by sector) are taken from IEA database. GVA figures will come from UNIDO; figures for updates are obtained from UNSD. 
Data are currently available for more than 130 countries.</t>
  </si>
  <si>
    <t>Indicator</t>
  </si>
  <si>
    <t>Operational (Tier Classification)</t>
  </si>
  <si>
    <t>Methodology (from meta data - https://unstats.un.org/sdgs/metadata/)</t>
  </si>
  <si>
    <t>Data Needs and Availability (from meta data - https://unstats.un.org/sdgs/metadata/)</t>
  </si>
  <si>
    <t>Methodology</t>
  </si>
  <si>
    <t>Definition or Source of Indicator</t>
  </si>
  <si>
    <t>Operational</t>
  </si>
  <si>
    <t>Definition or source of indicator</t>
  </si>
  <si>
    <t>BIP Indicator ID</t>
  </si>
  <si>
    <t>Custodian Agency (Origin - Agency)</t>
  </si>
  <si>
    <t>CBD - Global Footprint Network</t>
  </si>
  <si>
    <t>CBD - Water Footprint Network</t>
  </si>
  <si>
    <t>CBD - Convention on International Trade in Endangered Species of Wild Fauna and Flora (CITES)</t>
  </si>
  <si>
    <t>CBD - GEO BON - CSIRO</t>
  </si>
  <si>
    <t>CBD - GEO BON - Map of Life</t>
  </si>
  <si>
    <t>CBD - FAO</t>
  </si>
  <si>
    <t>CBD - Hansen et al., 2013</t>
  </si>
  <si>
    <t>Future Earth - FAO</t>
  </si>
  <si>
    <t>CBD - Marine Stewardship Council</t>
  </si>
  <si>
    <t>Future Earth - Sea Around Us</t>
  </si>
  <si>
    <t>CBD - Forest Stewardship Council (FSC), Programme for the Endorsement of Forest Certification (PEFC)</t>
  </si>
  <si>
    <t>CBD - Sea Around Us</t>
  </si>
  <si>
    <t>EPI - Lassaletta et al., (2014) from Environmental Performance Index (EPI)</t>
  </si>
  <si>
    <t>CBD - International Nitrogen Initiative</t>
  </si>
  <si>
    <t>CBD - UNEP-WCMC, IUCN</t>
  </si>
  <si>
    <t>CBD - BirdLife  International, IUCN, Alliance for Zero Extinction (AZE)</t>
  </si>
  <si>
    <t>IPBES - UNEP-WCMC</t>
  </si>
  <si>
    <t>CBD - GEO BON - PREDICTS</t>
  </si>
  <si>
    <t>CBD - IUCN, BirdLife International and other Red List Partners</t>
  </si>
  <si>
    <t>CBD - Secretariat of the Convention on Biological Diversity (CBD)</t>
  </si>
  <si>
    <t>CBD - IUCN</t>
  </si>
  <si>
    <t>CBD - UNSTATS, World Bank</t>
  </si>
  <si>
    <t>CBD - OECD</t>
  </si>
  <si>
    <t>CBD - UNFCCC</t>
  </si>
  <si>
    <t>CBD - Krausmann et al., 2013</t>
  </si>
  <si>
    <t>EPI - WRI, WB, IEA from Environmental Performance Index (EPI)</t>
  </si>
  <si>
    <t xml:space="preserve">Future Earth - </t>
  </si>
  <si>
    <t>CBD - WWF/ZSL</t>
  </si>
  <si>
    <t>Future Earth - Dornelas et al., 2014</t>
  </si>
  <si>
    <t>CBD - Around the Sea</t>
  </si>
  <si>
    <t>Future Earth - Shin et al., 2010</t>
  </si>
  <si>
    <t>EPI - Zhang et al. 2015</t>
  </si>
  <si>
    <t>Future Earth - UNESCO</t>
  </si>
  <si>
    <t>CBD - IUCN ISSG, Island Conservation</t>
  </si>
  <si>
    <t>CBD - IUCN ISSG</t>
  </si>
  <si>
    <t>CBD - UNEP-WCMC</t>
  </si>
  <si>
    <t>CBD - GEO BON-CSIRO</t>
  </si>
  <si>
    <t>CBD - Tropical Ecology Assessment and Monitoring (TEAM) Network</t>
  </si>
  <si>
    <t>Future Earth - Alkemade et al., 2009</t>
  </si>
  <si>
    <t>CBD - IUCN, BirdLife International and others</t>
  </si>
  <si>
    <t>Future Earth - RAMSAR</t>
  </si>
  <si>
    <t>CBD - WHO, UNICEF</t>
  </si>
  <si>
    <t>Future Earth - World Bank (WB)</t>
  </si>
  <si>
    <t>CBD - GEO BON, iDiv</t>
  </si>
  <si>
    <t>CBD - Secretariat of the CBD</t>
  </si>
  <si>
    <t>CBD - Teralingua</t>
  </si>
  <si>
    <t>CBD - GBIF</t>
  </si>
  <si>
    <t>CBD - Barcode of Life Data Systems</t>
  </si>
  <si>
    <t>Future Earth (S) - World Bank</t>
  </si>
  <si>
    <t>Future Earth (S) - FAO</t>
  </si>
  <si>
    <t>CBD - UNICEF/WHO</t>
  </si>
  <si>
    <t>CBD - UNESCO</t>
  </si>
  <si>
    <t xml:space="preserve">Method of computation
The Asset Account for fish and other aquatic products in the SEEA Central Framework and SEEA Agriculture, Forestry and Fisheries  record both the opening and the closing stock of aquatic resources and the different types of changes in the stock over an accounting period. It records the natural growth, gross/catch/harvest, natural losses, catastrophic loss and uncompensated seizure of fish and other aquatic resources. Through these accounting entries, the proportion of fish stocks within biological sustainable level can be derived.
</t>
  </si>
  <si>
    <t xml:space="preserve">Mountain areas can be computed through the land cover classification in the SEEA Central Framework, which is the Land Cover Classification System (LCCS) developed by the FAO. LCCS provides an agreed method in classifying land cover that could be further disaggregated by elevation. 
</t>
  </si>
  <si>
    <r>
      <t xml:space="preserve">Mumby </t>
    </r>
    <r>
      <rPr>
        <i/>
        <sz val="10"/>
        <color theme="1"/>
        <rFont val="Calibri"/>
        <family val="2"/>
        <scheme val="minor"/>
      </rPr>
      <t>et al.</t>
    </r>
  </si>
  <si>
    <r>
      <t xml:space="preserve">Carbon stock is the quantity of carbon in a “pool”: a reservoir which has the capacity to accumulate or release carbon and is comprised of above- and below-ground biomass, dead organic matter, and soil organic carbon
</t>
    </r>
    <r>
      <rPr>
        <i/>
        <sz val="10"/>
        <color theme="1"/>
        <rFont val="Calibri"/>
        <family val="2"/>
        <scheme val="minor"/>
      </rPr>
      <t xml:space="preserve">
</t>
    </r>
    <r>
      <rPr>
        <b/>
        <sz val="11"/>
        <color theme="1"/>
        <rFont val="Ariel"/>
      </rPr>
      <t/>
    </r>
  </si>
  <si>
    <t>Output</t>
  </si>
  <si>
    <t>The indicator could readily be aligned with the land cover or land use accounts of the SEEEA-CF</t>
  </si>
  <si>
    <t>Link to SDG Target Indicator ID</t>
  </si>
  <si>
    <t>Related to SDG 15.3.1</t>
  </si>
  <si>
    <t>Yes</t>
  </si>
  <si>
    <t>Any</t>
  </si>
  <si>
    <t>All "yes"</t>
  </si>
  <si>
    <t>All "yes", All "Output"</t>
  </si>
  <si>
    <t>Related to AT 5.5.2</t>
  </si>
  <si>
    <t>Input indicators</t>
  </si>
  <si>
    <t>Aichi</t>
  </si>
  <si>
    <t>BIP</t>
  </si>
  <si>
    <t>IPBES</t>
  </si>
  <si>
    <t>Ramsar</t>
  </si>
  <si>
    <t>All "yes", All "Output", Not SDG</t>
  </si>
  <si>
    <t>SDG</t>
  </si>
  <si>
    <t>Potential role for the biodiversity account but data limitations are a known constraint</t>
  </si>
  <si>
    <t>The indicator is explicitly grounded in the SEEA-Water, with significant progress observed for 140 countries.  
There is a clear opportunity to organise this data using the SEEA CF / W 'Residual' flow accounts</t>
  </si>
  <si>
    <t>Clear opportunity to use Ecosystem Condition and SEEA_Water quality accounts for supporting the generation of this indicator.</t>
  </si>
  <si>
    <t>The indicator is explicitly grounded in the use of water by economic sectors, which could be achieved using the Physical Flow Accounts of SEEA-Water.  
There is an interesting integration possibility here between thematic or ecosystem service supply and use accounts (spatial) and the non-spatial accounts of the SEEA-Water, that could explore perspective matches of the central framework and formal economic sectoral use of water</t>
  </si>
  <si>
    <t>The indicator could be generated by the SEEA-Water, identifying net economic use by water via physical flow accounts as the denominator for this indicator, it is likely that the denominator could be relatively easily calculated outside of the SEEA-Water or derived from the annual additions recorded in the SEEA-W asset accounts 
It is unlikely the project could contribute significantly to the development of this indicator as the perspective matches that of the central framework and formal economic sectoral use of water</t>
  </si>
  <si>
    <t>There is clear potential conceptually to align ecosystem extent accounts with wetland extent or the land cover accounts of the SEEA-CF.  This information would need to be  supplement with information on groundwater stocks using the asset accounts of the SEEA-W</t>
  </si>
  <si>
    <t>The indicator should be defined as: 
Total environmental subsidies or similar transfers paid by the government and received by the rest of the world related to water and sanitation (CEA classes 3 and 14)</t>
  </si>
  <si>
    <t>Ecosystem service accounts could contribute to the calculation of this indicator as the CICES framework now considers abiotic ecosystem service flows covering the renewable energy sources in the indicator. These accounts could help fill some of the gaps noted in the metadata - for example off-grid solar, firewood) but these are likely best tackled via household surveys</t>
  </si>
  <si>
    <t>Data is available for all countries on an annual basis. In terms of total energy supply, it is typically calculated in making of energy balances, which are available for larger countries from IEA and for all countries by UNSD.</t>
  </si>
  <si>
    <t xml:space="preserve">Direct imports (IM) of material plus domestic extraction (DE) of materials minus direct exports (EX) of materials measured in metric tonnes. DMC measures the amount of materials used in economic processes and does not include materials that are mobilized in the process of domestic extraction but do not enter the economic process. </t>
  </si>
  <si>
    <t>Population growth rate (PGR) is the increase of a population in a country during a period, usually one year, expressed as a percentage of the population at the start of that period. It reflects the number of births and deaths during a period and the number of people migrating to and from a country.
Land consumption includes: (a) The expansion of built-up area which can be directly measured; (b) the absolute extent of land that is subject to exploitation by agriculture, forestry or other economic activities; and (c) the over-intensive exploitation of land that is used for agriculture and forestry.
Land consumption rate i.e. LCR=LN(Urb_(t+n)/Urb_t )/((y))
Where, Urb_t Total areal extent of the urban agglomeration in km2 for past/initial year, Urb_(t+n) Total areal extent of the urban agglomeration in km2 for current year - y The number of years between the two measurement periods</t>
  </si>
  <si>
    <t>If the SEEA was used to support this indicator development on a city by city basis this would require a fully spatial approach or a suitable sample of subnational urban applications. A national aggregate indicator could be produced with the provision of reliable national urban population data</t>
  </si>
  <si>
    <t>Adequately discharged urban solid waste divided by total tonnage of waste generated by the city, where: solid waste regularly collected = summation in tonnes of all regularly collected waste for all sources total solid waste generated = summation of all waste generated by the city or urban area including collected and uncollected waste.
Disaggregation can be done at the city and town levels (location), by income group, by source of waste generation and type of final discharge.</t>
  </si>
  <si>
    <t>UN-Habitat is collecting data in more than 400 cities that are part of the City Prosperity Initiative. Information can come from municipal records, service providers, community profiles and household surveys. However, in many cities, solid waste collection and recycling data are incomplete or not available. 
Data is available for over 1000 cities at the latest update. Time series data will be generated over the course of the SDGs.</t>
  </si>
  <si>
    <t>The total generation of solid waste is recorded in the upper-right part of the SEEA physical supply table for solid waste (SEEA-CF Table. 3.9, left hand p. 90). Column-wise the total waste generation is broken down by different origins (industries, households etc.). Row-wise the total waste generation is broken down by types of solid waste.
The total solid waste treated by the waste management industry (ISIC 37) is recorded in the SEEA physical use table for solid waste (SEEA-CF Table. 3.9, right hand p. 91). The amounts taken up by this waste management industry can be considered as 'regularly collected' and 'well managed'. However, what can be considered 'urban' still needs further precise definition.</t>
  </si>
  <si>
    <t>The total surface of built up area of the urban agglomeration can be delineated by the LCEU of urban and associated developed areas. Certain cultural services generated from areas that are not privately owned or managed as outlined in the SEEA EEA/CICES will overlap with certain types of open space for public use for all.</t>
  </si>
  <si>
    <t xml:space="preserve">If the SEEA was used to support this indicator development on a city by city basis this would require a fully spatial approach or a suitable sample of subnational urban applications. </t>
  </si>
  <si>
    <t>Related to expenditure which is outside the scope of this analysis</t>
  </si>
  <si>
    <t>Proportion of fish stocks within biologically sustainable levels, where biologically sustainable is defined as a fish stock of which abundance is at or greater than the level that can produce the maximum sustainable yield (MSY) classified as biologically sustainable. The basic benchmarks for the sustainability of fisheries are set out by the UN Convention on the Law of the Sea.</t>
  </si>
  <si>
    <t xml:space="preserve">The method proposed was theoretically sound, but in practice the chronic under-reporting of landings, the difficulty in obtaining measures on fish stocks, and the lack of agreement on determining the sustainable level of fish stocks, make this indicator less relevant. To make this indicator relevant and practical, capacity development support is needed to strengthen country statistical capacity in measuring relevant component information of this indicator.  
</t>
  </si>
  <si>
    <t xml:space="preserve">Protected area data are compiled by ministries of environment and other ministries responsible for the designation/maintenance of protected areas. Protected area data is also available for sites designated under the Ramsar Convention and the UNESCO World Heritage Convention. These data are aggregated globally into the World Database on Protected Data (IUCN &amp; UNEP-WCMC). UNEP-WCMC produces the UN List of Protected Areas every 5-10 years.
Key Biodiversity Areas are identified at national scales through multi-stakeholder processes and aggregated into the World Database on Key Biodiversity Areas.
The indicator is then derived from a spatial overlap between digital polygons for protected and digital polygons for marine Key Biodiversity Areas. </t>
  </si>
  <si>
    <t>The SEEA ecosystem condition and biodiversity accounts for marine and coastal ecosystems should be developed in alignment with the indicator. The information on KBA's in the indicator provides a useful qualitative indicator for condition</t>
  </si>
  <si>
    <t>In addition, the asset accounts cover both cultivated aquatic resources and natural aquatic resources and can enable a comparison of trends in both resources. The asset accounts further record the natural growth, gross/catch/harvest, natural losses, catastrophic loss and uncompensated seizure of fish and other aquatic resources, though which the proportion of fish stocks within biologically sustainable level can be derived.</t>
  </si>
  <si>
    <t>These links appear tenuous, it would be anticipated that SEEA-CF accounts would be constructed for fish stocks using reported landings. Expenditure on control of IUU fishing is also outside the scope of this work</t>
  </si>
  <si>
    <t xml:space="preserve">The SEEA CF provides asset accounts that could be used to estimate stocks and sustainable yields.  Work in this area is underway in Europe for Fish Biomass Accounts.  The SEEA-CF physical and monetary flow accounts that can be used for fisheries income to understand how sustainable the catch was. This information could just as easily be organised via the SEEA-EEA ecosystem service accounts and would provide a useful integration with wider ecosystem themes - such as correlation with ecosystem condition and wider biodiversity impacts.  </t>
  </si>
  <si>
    <t xml:space="preserve">Indicator should be aligned with the SEEA, but there is a need to further develop the term "sustainable marine technology", because currently it is not available in the Classification of Environmental Activities (CEA). The SEEA Central Framework provides the measurement framework for environmental protection expenditure. CEA in the SEEA Central Framework provides an agreed method in classifying expenditures based on the  assessment of environmental protection and resource management purpose. Subsidies for sustainable marine technology is grouped under the research and development for environmental protection and resource management purpose in CEA. </t>
  </si>
  <si>
    <t>Forest land is defined as land spanning more than 0.5 hectares with trees higher than 5 metres and a canopy cover of more than 10% or trees able to reach these thresholds in situ. Does not include land that is predominantly under agricultural or urban land use and is not strictly defined on the basis of changes in tree-covered area</t>
  </si>
  <si>
    <t xml:space="preserve">Indicators should be developed in alignment with SEEA Land Cover Account and the SEEA-EEA ecosystem extent accounts. The land cover classification in the SEEA Central Framework provides an agreed method in classifying land cover dominated by natural tree plants of more than 10 percent or more  and land use for forestry respectively. The SEEA-Ecosystem extent accounts further provide more flexibility to ensure an alignment with the stated FAO criteria's. Through these accounting entries, the indicator on forest area as a percentage of total land area can be derived as well as the change for a given period of time.
The definition of forest in the SEEA follows that of FAO, which is same as that used in SEEA. </t>
  </si>
  <si>
    <t>This indicator is the proportion of important sites for terrestrial and freshwater biodiversity that are covered by protected areas. It the shows temporal trends in the mean percentage of each important site for terrestrial and freshwater biodiversity (i.e., those that contribute significantly to the global persistence of biodiversity) that is covered by designated protected areas.</t>
  </si>
  <si>
    <t>The SEEA ecosystem condition and biodiversity accounts for terrestrial and coastal ecosystems should be developed in alignment with the indicator. The information on KBA's in the indicator provides a useful qualitative indicator for condition</t>
  </si>
  <si>
    <t>The SEEA biodiversity accounts provides the useful construct for organising information for the designation of new KBAs</t>
  </si>
  <si>
    <t>The potential for the SEEA to assist in organising the biodiversity / condition data in an accounting format exists and this will help evaluate trade-offs with economic activities (e.g., fisheries, extraction or tourism). 
There is a perversity in that this indicator provides a disincentive to invest in identifying further KBAs as this will increase the magnitude of the denominator</t>
  </si>
  <si>
    <t xml:space="preserve">Forest areas can be measured in the context of SEEA Land Cover or Land Use Account depending on which definition is used .  Forest area can also be measured using the SEEA-EEA ecosystem accounts and biomass stock can be captured as a measure of ecosystem condition in the SEEA-EEA condition accounts.
</t>
  </si>
  <si>
    <t>There is clear potentially for the SEEA to support the generation of at least two sub indicators</t>
  </si>
  <si>
    <r>
      <rPr>
        <b/>
        <sz val="11"/>
        <color theme="1"/>
        <rFont val="Ariel"/>
      </rPr>
      <t>Land productivity refers to the total above-ground net primary production (NPP) defined as the energy fixed by plants minus their respiration which translates into the rate of biomass accumulation that delivers a suite of ecosystem services.</t>
    </r>
    <r>
      <rPr>
        <sz val="11"/>
        <color theme="1"/>
        <rFont val="Ariel"/>
      </rPr>
      <t xml:space="preserve"> 
Carbon stock is the quantity of carbon in a “pool”: a reservoir which has the capacity to accumulate or release carbon and is comprised of above- and below-ground biomass, dead organic matter, and soil organic carbon.
</t>
    </r>
    <r>
      <rPr>
        <i/>
        <sz val="11"/>
        <color theme="1"/>
        <rFont val="Ariel"/>
      </rPr>
      <t xml:space="preserve">
</t>
    </r>
    <r>
      <rPr>
        <sz val="11"/>
        <color theme="1"/>
        <rFont val="Ariel"/>
      </rPr>
      <t xml:space="preserve">The indicator follows "one out, all out" based on evaluation of change in sub indicators. Sub indicators include land cover, land productivity, carbon stock. Baseline year for the indicator is 2015 and subsequent values for the indicator during each monitoring period are derived from the quantification/assessment of changes in sub indicators as to whether there has been a positive, negative or no change for each land unit relative to the baseline value.
https://www2.unccd.int/sites/default/files/relevant-links/2017-10/Good%20Practice%20Guidance_SDG%20Indicator%2015.3.1_Version%201.0.pdf
</t>
    </r>
    <r>
      <rPr>
        <i/>
        <sz val="11"/>
        <color theme="1"/>
        <rFont val="Ariel"/>
      </rPr>
      <t xml:space="preserve">
</t>
    </r>
    <r>
      <rPr>
        <b/>
        <sz val="11"/>
        <color theme="1"/>
        <rFont val="Ariel"/>
      </rPr>
      <t/>
    </r>
  </si>
  <si>
    <t>The sub-indicators for land productivity and carbon pools could be integrate into ecosystem condition accounts in the SEEA Framework or support SEEA based carbon accounting</t>
  </si>
  <si>
    <t>Indicator could be aligned with SEEA methodology but further work is needed. The ecosystem conditions account in the SEEA Experimental Ecosystem Accounting provides methodology in measuring conditions for and the services generated by ecosystem assets (defined as designated spatial areas). NPP could be readily organised in a spatial fashion using this approach and represents a key measure that can be aggregated and integrated with land cover type. Similarly carbon stocks could further be recorded in this type of account. As a thematic example biomass carbon accounts (particularly Webber 2014) are specific applications of the SEEA-EEA framework that would yield the NPP and Soil Carbon sub-indicators and the SEEA CF Land Cover account would yield the land cover data required.</t>
  </si>
  <si>
    <t>The Webber 204 approach for operationalizing the SEEA-EEA and the Biomass Carbon Accounts provide the framework to fully support this indicator.</t>
  </si>
  <si>
    <t>This indicator is calculated from data derived from a spatial overlap between digital polygons for protected areas from the World Database on Protected Areas (IUCN &amp; UNEP-WCMC 2017) and digital polygons for mountain Key Biodiversity Areas (from the World Database of Key Biodiversity Areas, including Important Bird and Biodiversity Areas, Alliance for Zero Extinction sites, and other Key Biodiversity Areas; available through the Integrated Biodiversity Assessment Tool) and the extent of mountain areas (WCMC, 2002). The value of the indicator at a given point in time, based on data on the year of protected area establishment recorded in the World Database on Protected Areas, is computed as the mean percentage of each Key Biodiversity Area currently recognised that is covered by protected areas</t>
  </si>
  <si>
    <t>The SEEA ecosystem condition and biodiversity accounts for mountain and coastal ecosystems should be developed in alignment with the indicator. The information on KBA's in the indicator provides a useful qualitative indicator for condition. Similar work was done by Conservation International in Peru.</t>
  </si>
  <si>
    <t>The indicator is based on Collect Earth, the most modern technology available. It builds upon very high resolution multi-temporal images from Google Earth and Bing Maps and Landsat 7 and 8 datasets from Google Earth Engine. Data and images are stored and globally available for any year from 2000, making possible the monitoring of the change over time.
The baseline statistics for the Mountain Green Cover Index are based on the GFS Global Assessment map released in January 2017. Green cover includes forest land, grassland/shrubland and cropland. The amounts of land in square kilometres covered by each of these three IPCC land cover/land use classes are aggregated to calculate the size of the total mountain area that they cover in each country. This figure is then expressed as a ratio of the total mountain area and converted to a percentage, providing the value of the Mountain Green Cover Index of each country. This percentage is the value displayed in the SDGs global database.
Mountains are defined according to UNEP-WCMC classifications, based on altitude, slope and local elevation range. Green cover includes forest land, grassland/shrubland and cropland. The amounts of land covered by these three IPCC land cover/land use classes is aggregated to calculate the size of total mountain area covered in each country and expressed as a percentage of the total mountain area.
Definition of green cover is classified according to IPCC scheme and covers forest land, grassland/shrubland and cropland. However, the SEEA EEA uses 15 classes for land-cover, based on the FAO Land Cover Classification System, version 3.
Other comments: The indicator may also require additional tracking of trends in snowpack and glacial mass balance.</t>
  </si>
  <si>
    <t xml:space="preserve">Indicators should be developed in alignment with the Ecosystem Conditions and Extent Account of the SEEA Experimental Ecosystem Accounting, which accounts for changes in ecosystem conditions and extent including the characteristics of vegetation for the mountain areas. The land or extent accounts could be directly aligned or nested in the aggregations required for the index calculation.
Other comments
How the existing proposed  indicator can address the target should be further explained. The indicator may also require additional tracking of trends in snowpack and glacial mass balance. 
</t>
  </si>
  <si>
    <r>
      <rPr>
        <b/>
        <sz val="11"/>
        <color theme="1"/>
        <rFont val="Ariel"/>
      </rPr>
      <t>Definition:</t>
    </r>
    <r>
      <rPr>
        <sz val="11"/>
        <color theme="1"/>
        <rFont val="Ariel"/>
      </rPr>
      <t xml:space="preserve"> The Red List Index measures change in aggregate extinction risk across groups of species and is based on genuine changes in the number of species in each category of extinction risk on the IUCN Red List of Threatened Species. It is expressed as changes in an index ranging from 0 to 1.
The indicator is calculated by multiplying the number of species in each Red List Category by a weight (1=near threatened to 5=extinct) and summing these values. This value is divided by a maximum threat score (total number of species multiplied by the weight assigned to extinct). The final value is subtracted from 1 to give the Red List Index Value.</t>
    </r>
    <r>
      <rPr>
        <b/>
        <sz val="11"/>
        <color theme="1"/>
        <rFont val="Ariel"/>
      </rPr>
      <t/>
    </r>
  </si>
  <si>
    <t>Approximately every four years but often longer for National assessments</t>
  </si>
  <si>
    <t>Definition: Gross disbursements of total official development assistance from all donors for biodiversity. ODA is defined as the flows from countries and territories on the Development Assistance Committee's list of ODA recipients and to multilateral institutions which are  i) provided by official agencies, including state and local governments, or by their executive agencies; and ii) each transaction is administered with the promotion of the economic development and welfare of developing countries as its main objective; and is concessional in character and conveys a grant element of at least 25 per cent (calculated at a rate of discount of 10 per cent). ODA marked for biodiversity is captured through the Creditor Reporting System via a marker, introduced in 2002.
Connection to the SEEA: The effectiveness of the disbursements on actual biodiversity can be measured through SEEA EEA accounts on biodiversity. Biodiversity accounts can also be linked with land-cover, land-use and EPEA SEEA CF accounts to support analysis of cost-effectiveness of expenditures on habitat and species conservation and the assessment of returns on investment.</t>
  </si>
  <si>
    <t>Data is taken from the Creditor Reporting System, for which OECD/DAC has been collecting resource flows since 1960, with a biodiversity marker introduced in 2002.</t>
  </si>
  <si>
    <t>Clear potential and work ongoing under auspices of the UNCEEA so not considered further at this stage</t>
  </si>
  <si>
    <t>Definition or Source of Indicator (From metadata catalogue (Tier I and II) or assumed (Tier III))</t>
  </si>
  <si>
    <t>Possibilities for alignment under this Project (Full, Partial, None)</t>
  </si>
  <si>
    <t>Online interest in biodiversity (Google Trends)</t>
  </si>
  <si>
    <t>UNSTATS; World bank</t>
  </si>
  <si>
    <t>Progress towards national targets established in accordance with Aichi Biodiversity Target 2 of the Strategic Plan for Biodiversity 2011-2020 (indicator for SDG target 15.9)</t>
  </si>
  <si>
    <t>The term “water footprint” (WF) has been used as a measure of a nation’s actual appropriation of global water resources and has been defined as the “sum of the domestic water use and net virtual water import” (Hoekstra and Hung, 2002).  Virtual water import refers to the water content of imported goods, such as cotton, tea and bioenergy)</t>
  </si>
  <si>
    <t>Data needs would seem to include a list of coefficients for calculating virtual water import plus the calculation of water abstracted by society and the economy in a country. It is unclear if this is available.</t>
  </si>
  <si>
    <t>The SEEA-EEA or ecosystem service supply and use accounts or physical flow accounts of the SEEA-W to understand water use nationally.  However, further data outside of the SEEA would be required for the calculation of imported virtual water.</t>
  </si>
  <si>
    <t>Linked to SDG Target Indicator 6.4.1 Change in water-use efficiency over time and SDG Target Indicator 6.4.2 Level of water stress: freshwater withdrawal as a proportion of available freshwater resourced</t>
  </si>
  <si>
    <t>There is a potential role for land and ecosystem extent accounts to inform on the bio capacity of countries.  In theory the Ecosystem Services Supply accounts and SEEA-CF could allow a generation of an ecological footprint using a bottom-up approach.  However, this is unlikely to align with the current approach to estimating this indicator</t>
  </si>
  <si>
    <t>IUCN, BirdLife, Other international and national Red List producers</t>
  </si>
  <si>
    <t>For the Red List Index (impacts of utilisation), national disaggregation's of the global indicator haven’t been produced for all countries because many of these would have too few species driving the trends to produce a reliable indicator. As the total number of species included in the global RLI increases, and therefore the number whose status over time changes owing to the impacts of utilisation grows, it would be possible to produce national disaggregation's of the global RLI showing impacts of utilisation. The alternative approach, based on repeatedly assessing extinction risk at the national scale, can be applied in those countries that have assessed national extinction risk at least twice using comparable methods (preferably following the guidelines for regional application of the IUCN Red List criteria). Including only those category changes resulting from the impacts of utilisation or its control/management would allow production of a national Red List Index showing impacts of utilisation</t>
  </si>
  <si>
    <t>This indicator could be developed in alignment with the Biodiversity Account of the SEEA Experimental Ecosystem Accounting, which can include account for the status of threaten species as defined by IUCN Red List categories and related criteria (i.e. Extinct, Critically  endangered, Endangered, Vulnerable, Near threatened, Least concern, Data deficient, Not evaluated). National RLIs are available for a number of countries and established weighting procedures exist for downscaling global estimates. This could provide national level estimates to inform the development of this indicator. The approach proposed to identify changes related to utilisation would allow the appropriate subset of species and their threat status over time to be isolated.</t>
  </si>
  <si>
    <t xml:space="preserve">Underlying a Red List Assessment is a set of criteria that the SEEA-EEA account can assist in the generation.  These comprise:
A) information in population size of a species and trends
B) Range (area of occurrences / occupancy)
C &amp; D) Population of mature individuals and associated trends
E) Probability of extinction
occurrence / </t>
  </si>
  <si>
    <t xml:space="preserve">It is apparent the  SEEA-EEA will contain information relevant to assessing extinction risk, for instance ecosystem extent accounts that could be aligned with the habitat preferences proposed for the IUCN and species population data. 
However, it should be noted that the red list process should be applied to all wild populations inside their natural range and to populations resulting from benign introductions. This may omit information on species relevant to ecosystem service provision. There is a significant data demand to collect all relevant data on these species in an account.
Also common species are often good indicators of ecosystem health (e.g., common birds) - not sure how this would be captured in a Red List based account. </t>
  </si>
  <si>
    <t>This is a disaggregation of the  Red List Index - SDG Target Indicator 15.5.1</t>
  </si>
  <si>
    <t>This indicator could be developed in alignment with the Biodiversity Account of the SEEA Experimental Ecosystem Accounting, which can include account for the status of threaten species  as defined by IUCN Red List categories and related criteria (i.e. Extinct, Critically  endangered, Endangered, Vulnerable, Near threatened, Least concern, Data deficient, Not evaluated). National RLIs are available for a number of countries and established weighting procedures exist for downscaling global estimates. This could provide national level estimates to inform the development of this indicator. The approach proposed to identify changes related to utilisation would allow the appropriate subset of species and their threat status over time to be isolated.</t>
  </si>
  <si>
    <t xml:space="preserve">Underlying a Red List Assessment is a set of criteria that the SEEA-EEA account can assist I the generation.  These comprise:
A) information in population size of a species and trends
B) Range (area of occurrences / occupancy)
C &amp; D) Population of mature individuals and associated trends
E) Probability of extinction
occurrence / </t>
  </si>
  <si>
    <t>The SEEA would only indirectly support this the actual indicator - which is the number of cities producing the index, not the production of the index per se.</t>
  </si>
  <si>
    <t>Limited potential - this appears to be a data driven indicator</t>
  </si>
  <si>
    <t xml:space="preserve">Indicators should be developed in alignment with SEEA Land Cover Account and the SEEA-EEA ecosystem extent account. The land cover classification in the SEEA Central Framework provides an agreed method in classifying land cover dominated by natural tree plants of more than 10 percent or more  and land use for forestry respectively. The SEEA-Ecosystem extent accounts further provide more flexibility to ensure an alignment with the stated FAO criteria. Through these accounting entries, the indicator on forest area as a percentage of total land area can be derived as well as the change for a given period of time.
The definition of forest in the SEEA follows that of FAO, which is same as that used in SEEA. </t>
  </si>
  <si>
    <t>The SEEA biodiversity accounts provides the useful construct for organising information for the designation of new KBAs.</t>
  </si>
  <si>
    <t>The indicator is composed of five sub-indicators that measure progress towards all dimensions of sustainable forest management. The environmental values of forests are covered by three sub-indicators focused on the extension of forest area, biomass within the forest area and protection and maintenance of biological diversity, and of natural and associated cultural resources. Social and economic values of forests are reconciled with environmental values through sustainable management plans. The sub indicator provides further qualification to management of forest areas, by assessing areas which are independently verified for compliance with a set of national or international standards.</t>
  </si>
  <si>
    <t>Wetland extent change time-series data from 170 source references were entered into a database. Each record was tagged with its Ramsar region (Africa, Asia, Europe, North America, Neotropics and Oceania), sub region, wetland characteristic data (e.g. wetland type: marine/coastal, inland or human-made) and source reference. Full details of the database construction including an explanation of what constitutes each wetland type can be seen in Dixon et al. (2016).</t>
  </si>
  <si>
    <t>The approach follows that of the LPI, it is a statistical approach grounded in panel type analysis that allows missing cross-sectional data to be interpolated. The SEEA ecosystem accounts could provide the necessary data to support the derivation of this index</t>
  </si>
  <si>
    <t>There is clear potential for the SEEA to support the derivation of this index.  However, the strength of the WET index is its ability to deal with missing data and combine trends from multiple sources with different time periods of observation.  Therefore, the type of consistent information the extent accounts for wetland would provide would negate the need for this indicator.  Note seasonal wetlands may be difficult to delineate - challenges exist with respect to classifying ecologically meaningful wetlands and their extents</t>
  </si>
  <si>
    <t>The land cover and ecosystem extent accounts from the SEEA CF and SEEA-EEA provide important input data to generate this indicator</t>
  </si>
  <si>
    <t>The sub-indicators for land productivity and carbon pools could be integrated into ecosystem condition accounts in the SEEA Framework or support SEEA based carbon accounting</t>
  </si>
  <si>
    <t>Indicator could be aligned with SEEA methodology but further work is needed. The ecosystem  conditions account in the SEEA Experimental Ecosystem Accounting provides methodology in measuring conditions for and the services generated by ecosystem assets (defined as designated spatial areas). NPP could be readily organised in a spatial fashion using this approach and represents a key measure that can be aggregated and integrated with land cover type.  Similarly carbon stocks could further be recorded in this type of account. As a thematic example biomass carbon accounts (particularly Webber 2014) are specific applications of the SEEA-EEA framework that would yield the NPP and Soil Carbon sub-indicators and the SEEA CF Land Cover account would yield the land cover data required.</t>
  </si>
  <si>
    <t>The Webber 2004 approach for operationalizing the SEEA-EEA and the Biomass Carbon Accounts provide the framework to fully support this indicator.</t>
  </si>
  <si>
    <t>IUCN, Birdlife International and other Red List Partners</t>
  </si>
  <si>
    <t>The LPI is based on observations of a set of populations over time and derived via a statistical approach grounded in panel type analysis that allows missing cross-sectional data to be interpolated. The SEEA biodiversity accounts could provide the necessary data to support the derivation of this index</t>
  </si>
  <si>
    <t xml:space="preserve">The strength of the LPI is its ability to deal with missing data and combine trends from multiple sources with different time periods of observation.  Therefore, the type of consistent information on species abundance would negate the need for this indicator, assuming a sufficient number of populations are monitored.  </t>
  </si>
  <si>
    <t>The Species Habitat Indices are part of a new generation of indicators that address these limitations by utilizing ongoing, spatially and temporally highly resolved remote sensing at near global-extent, together with biodiversity observations, and adequate and transparent modelling frameworks. The indices build on detailed, remote-sensing informed maps of suitable habitat for single species. Maps are modelled using literature- and expert-based data on habitat restrictions and published land-cover products from MODIS and Landsat satellites available annually at 30 m and 1 km resolution. These detailed maps of habitat suitable for a species are validated with _x001F_led data on species locations from surveys and citizen science.
Modifications in the area and fragmentation of individual species’ remaining habitat are quantified annually and changes in extinction risk are estimated. The species-level metrics are then aggregated and reported over user-de need regions, such as countries. Separate indices can be calculated for species dependent on certain habitats types (e.g. natural forests), and for threatened species. The indices can also be subset to species with particularly rapid recent habitat changes, and they can account for countries’ stewardship of species (their portion of a species’ global range). A</t>
  </si>
  <si>
    <t>all underlying data and metrics are available through a dedicated dashboard in the Map of Life web interface that has been developed with Google Earth Engine as technology partner. Currently, the Species Habitat Indices are based on &gt; 20,000 species of terrestrial vertebrate and invertebrate, and plant species, and validated with &gt; 300 million location records, a growing number.</t>
  </si>
  <si>
    <t>There is the potential for regular land cover or ecosystem extent accounts to support the calculation of this index. This would need to be supported with expert knowledge / species distribution modelling</t>
  </si>
  <si>
    <t xml:space="preserve">The SEEA-CF could provide total tonnage of fisheries landed, as could a marine ecosystem services account.  This would allow more ready estimation of the indicator on an annual basis than currently.  </t>
  </si>
  <si>
    <t xml:space="preserve">Data are based on catch reconstruction approach described in details in: Zeller D, Palomares MLD, Tavakolie A, Ang M, Belhabib D, Cheung WWL, Lam VWY, Sy E, Tsui G, Zylich K and Pauly D (2016) Still catching attention: Sea Around Us reconstructed global catch data, their spatial expression and public accessibility. Marine Policy 70: 145-152
1) Identification, sourcing and comparison of baseline reported catch times series, i.e., a) FAO (or other international reporting entities) reported landings data by FAO statistical areas, taxon and year; and b) national data series by area, taxon and year. We define ‘landings’ as ‘live weight of retained catch’, i.e., what FAO terms ‘nominal catch’;
2) Identification of sectors (e.g., subsistence, recreational), time periods, species, gears etc., not covered by (1), i.e., missing data components. This is conducted via extensive literature searches and consultations with local experts;
3) Sourcing of available alternative information sources on missing data identified in (2), via extensive searches of the literature (peer-reviewed and grey, both online and in hard copies) and consultations with local experts. information sources include social science studies (anthropology, economics, etc.), reports, colonial archives, data sets and expert knowledge;
4) Development of data ‘anchor points’ in time for each missing data component, and expansion of anchor point data to country-wide catch estimates;
5) Interpolation for time periods between data anchor points, either linearly or assumption based for commercial fisheries, and generally via per capita (or per-fisher) catch rates for non-commercial sectors; and
6) Estimation of total catch times series, combining reported catches (1) and interpolated, country-wide expanded missing data series (5). Since these 6 points were originally proposed, a 7th point has come to the fore which cannot be
ignored [11]:
7) Quantifying the uncertainty associated with each reconstruction. </t>
  </si>
  <si>
    <t xml:space="preserve">The reconstruction approach proposed with respect to fish catches is deliberately intended to deal with the missing data that are routinely encountered in countries. As such there are anticipated to be significant data limitations in producing SEEA CF accounts to support the generation of this indicator without substantial investment in fish landings monitoring across all sectors (recreation, artisanal and formal).
It is also unclear how fishing effort is reflected in this indicator - it may be implicit I the reconstruction approach
</t>
  </si>
  <si>
    <t>This indicator could be developed in alignment with the Biodiversity Account of the SEEA Experimental Ecosystem Accounting, which can include account for the status of threaten species  as defined by IUCN Red List categories and related criteria (i.e. Extinct, Critically  endangered, Endangered, Vulnerable, Near threatened, Least concern, Data deficient, Not evaluated). National RLIs are available for a number of countries and established weighting procedures exist for downscaling global estimates.  This could provide national level estimates to inform the development of this indicator.  The approach proposed to identify changes related to utilisation would allow the appropriate sub-set of species and their threat status over time to be isolated.</t>
  </si>
  <si>
    <t>Useful information to inform this indicator be captured in the asset accounts of the SEEA CF or, potentially, a biodiversity account of the SEEA-EEA for marine ecosystems</t>
  </si>
  <si>
    <t xml:space="preserve">Proportion of fish stocks within biologically sustainable levels </t>
  </si>
  <si>
    <t xml:space="preserve">Proportion of agricultural area under productive and sustainable agriculture </t>
  </si>
  <si>
    <t xml:space="preserve">Definitions: – Denominator: agricultural area is the sum of arable land + permanent crops + permanent meadows and pastures (available in FAOSTAT) – Numerator: Land areas under productive and sustainable agricultural practices are those where indicators selected across the environmental, economic and social dimensions reach certain predefined values
Development of this indicator is being conducted through an international multi-stakeholder process that is co-managed by FAO’s group on Sustainable Agriculture and the Global Strategy to Improve Agricultural and Rural Statistics. 
This indicator has sub-indicators for each dimension (social, economic and environmental). Some of the data for these sub-indicators are already available. The approach that is being put forward, however, is to have one instrument – possibly an integrated farm survey – to collect the majority of the information to reduce the burden on countries. </t>
  </si>
  <si>
    <t>WBIs are particularly suited to tracking trends in the condition of habitats and can often be disaggregated by habitat type - this means they could be integrated in ecosystem condition accounts</t>
  </si>
  <si>
    <t>There is often a legacy of bird data collection in many countries and but their nature birds are relatively easy to survey.  This type of data can be used to generate biodiversity accounts on bird species status / abundance that could yield ecosystem condition indicators.  It would requires identifying a particular set of species to focus on and generate the index from - for instance Common Birds in the European Bird Census Council countries</t>
  </si>
  <si>
    <t xml:space="preserve">The potential to generate condition metrics from biodiversity accounts should be further tested. Work is already ongoing in Europe towards these ends: 
http://ec.europa.eu/environment/nature/capital_accounting/pdf/Species_(bird)_accounts_for_europe.pdf
 </t>
  </si>
  <si>
    <t>This data could be disaggregated nationally to provide an indicator for ecosystem condition. However, it is unclear if the data would provide meaningful coverage of aquatic ecosystems at this scale</t>
  </si>
  <si>
    <t>Due to some country reporting practices, the data may be reported by: use or imports in formulated product; sales; distribution or imports for use in the agricultural sector in active ingredients. In these cases it is specified in the country notes. Information on quantities applied to single crops is not available. It should be noted that data is available for a limited number of countries</t>
  </si>
  <si>
    <t>The FAO data is currently aggregated to national scale.  The SEEA (Residuals) accounts for agriculture could build this indicator. Alternatively, it could be captured as an indicator for condition for agricultural ecosystems (i.e., as a pressure indicator or proxy for failing soil fertility) in the SEEA Ecosystem Condition Account.</t>
  </si>
  <si>
    <t xml:space="preserve">The SEEA (Residuals) Account is the best place to capture information for this indicator.  </t>
  </si>
  <si>
    <t>International nitrogen initiative</t>
  </si>
  <si>
    <t>The model has the ability to provide spatially disaggregated information on nitrogen deposition, so threats to the worlds ecosystems can be explored and abatement measures be evaluated.</t>
  </si>
  <si>
    <t>There is the potential to align the SEEA CF accounts for agriculture (fertiliser residuals and food flows) and fisheries (fish flows) to help inform this indicator (or similarly from relevant ecosystem service supply and use accounts for food and fisheries production)</t>
  </si>
  <si>
    <t xml:space="preserve">Invasive species status could be captured in a biodiversity account that organised data on ecosystem pressures. The indicator could then be calculated using this information for each of the 21 countries and used as an indicator of ecosystem condition (a pressure indicator). </t>
  </si>
  <si>
    <t>Potential to align with the SEEA EEA Condition account but the current indicator is only applicable to 21 countries due to data limitations</t>
  </si>
  <si>
    <t>IUCN Invasive Species Specialist, Island Conservation</t>
  </si>
  <si>
    <t>Invasive species status could be captured in a biodiversity account that organised data on ecosystem pressures, from this trends in invasive species richness could be determined</t>
  </si>
  <si>
    <t>The calculation appears t be specific to islands and invasive species, as the SEEA is of limited relevance for inform calculation at a global level</t>
  </si>
  <si>
    <t>This could be included in the SEEA EEA condition accounts and integrated with the SEEA-EEA Extent Accounts for marine ecosystems</t>
  </si>
  <si>
    <t>Birdlife International / EBCC</t>
  </si>
  <si>
    <t>There is the potential for regular land cover or ecosystem extent accounts to support the calculation of this index by creating the demand and ensuring necessary harmonised quality updates of associated mapping products. However, such products are readily available in remote sensing data at the current time anyway that would support more consistent global analysis</t>
  </si>
  <si>
    <t>Straight forward ration indicator with protected area extent as the nominator and extent of inland and terrestrial areas the denominator</t>
  </si>
  <si>
    <t> Protected area coverage of ecoregions were calculated using the April 2016 version of the WDPA. A total of 217,155 designated protected areas from 244 countries and territories were included (202,467 terrestrial and 14,688 marine). These include all protected areas designated at a national level, those under regional agreements (e.g. Natura 2000 network), and those under regional and international conventions or agreements (e.g. Natural World Heritage sites). A total of 6,797 sites were excluded from the analyses. These included UNESCO Man and the Biosphere Reserves (583 sites), protected areas with a status of “proposed” (2,347 sites) or “not reported” (236 sites), and 3,631 sites reported as points without an associated area. UNESCO Man and the Biosphere Reserves (MAB reserves) were removed on the basis that their buffer areas and transition zones may not comply with the IUCN protected area definition. Moreover, most core areas of MAB reserves overlap with existing protected areas. A global protected area layer is created by buffering protected areas reported as points in the WDPA (based on their official reported areas) and combining them with the polygons recorded in the WDPA.
This layer is overlaid with the 3 ecoregion datasets mentioned above and the coverage of protected areas of each ecoregion is calculated using GIS software.</t>
  </si>
  <si>
    <t>1867- current. Aggregated from national data on protected area coverage via the WDPA
Ecoregions are defined using the following data: 
Olson et al. (2001) Terrestrial ecoregions of the world: A new map of life on Earth. BioScience 51: 933-938.
Spalding et al. (2007) Marine ecoregions of the world: A bio regionalization of coastal and shelf areas. BioScience 57: 573-583.
Spalding et al. (2012) Pelagic provinces of the world: A biogeographic classification of the world's surface pelagic waters. Ocean &amp; Coastal Management 60: 19-30.</t>
  </si>
  <si>
    <t>The SEEA ecosystem extent accounts could incorporate a hierarchical classification that could nest within the ecoregions used in this indicator.  This would facilitate aggregation of national data</t>
  </si>
  <si>
    <t>Integrating the ecoregion classes into ecosystem accounting should be tested</t>
  </si>
  <si>
    <t>The Species Protection Index builds on detailed, remote-sensing informed species distributions and their overlap with protected areas. These species maps are modelled using literature- and expert-based data on habitat restrictions and published land-cover products from MODIS and Landsat satellites available annually at 30m and 1km resolution and validated with _x001F_field data on species locations from surveys and citizen science. Modifications in the area of individual species’ overall distribution and the proportion under protection are quantified and updated annually
based on changes in protected areas and available suitable habitat. The index represents the aggregate of species-level metrics over any specified spatial unit such as countries or biomes. It can be calculated for different minimum sizes or categories of protected areas and be separated by biological group. A version of the index can also account for countries’ stewardship of species (their portion of a species’ global range, according to the best-available estimate).</t>
  </si>
  <si>
    <t>There is the potential for regular land cover or ecosystem extent accounts to support the calculation of this index.  This would need to be supported with expert knowledge / species distribution modelling</t>
  </si>
  <si>
    <t>The PARC Indices are underpinned by global modelling of _x001F_ne-scaled spatial variation in biodiversity composition (beta diversity) derived by scaling environmental and geographical gradients using &gt;300 million location records for &gt;400,000 plant, invertebrate and vertebrate species. This modelling is then integrated with data on protected-area boundaries (from the WDPA) and land use in surrounding landscapes, derived by translating remotely-sensed land-cover change (NASA’s MCD12Q1 dataset) into land-use change through statistical downscaling of coarse-scale land-use mapping to 1 km resolution. 
Separate indices can be calculated and reported for ecological representativeness (the proportion of biologically-scaled environmental diversity included in protected areas) and for connectedness (a relative index between 0 and 1), or these can be combined into a single composite measure of representativeness and connectedness of protected areas within any specified spatial unit (e.g. an ecoregion, a country, or an entire biome). Likewise, separate indices can be reported for the three major biological groups (plants, invertebrates and vertebrates) or these can be combined into a single measure across all groups.</t>
  </si>
  <si>
    <t>It is unclear if the land cover and land use classifications would align with those of the SEEA CF - further testing needs to be done here to evaluate the potential to integrate this indicator into ecosystem condition accounts.  This would also require establishing protected areas as discrete ecosystem accounting areas of interest</t>
  </si>
  <si>
    <t xml:space="preserve">The Wildlife Picture Index (WPI) is a biodiversity index that uses camera trap data to quantitatively measure changes in species variation over time. Tropical Ecology Assessment and Monitoring (TEAM) adopted the WPI as a way to quickly synthesize and understand how tropical wildlife is changing and why. The WPI is sensitive to changes in the number of species, their relative occurrence and evenness over time. </t>
  </si>
  <si>
    <t xml:space="preserve">It is apparent the  SEEA-EEA will contain information relevant to assessing extinction risk, for instance ecosystem extent accounts that could be aligned with the habitat preferences proposed for the IUCN and species population data. </t>
  </si>
  <si>
    <t>This is assumed to be a disaggregated version of the Species Habitat Index for a subset of species in decline</t>
  </si>
  <si>
    <t>The land cover accounts (or the underlying spatial data to  compile them) could be used to more readily facilitate the calculation of this indicator.  This approach has been demonstrated in Uganda:   www.wcmc.io/0524</t>
  </si>
  <si>
    <t>The LBII is based on rigorously peer-reviewed and transparent science. The global statistical models were published recently in Nature, along with global maps of net changes in local biodiversity by 2005, a hindcast of change from 1500-2005, and global and national projections of future changes under the Representative Concentration Pathway scenarios. Models of how land use affects the similarity of an ecological community to that of intact sites are now in review; a paper combining these with our earlier models to map LBII is in preparation. These models all use the PREDICTS database, which has collated data from studies that compared terrestrial biodiversity at sites facing different intensities of human pressures; it currently holds over 3 million records for over 26,000 sites (in 94 countries) and a taxonomically representative set of over 45,000 plant, invertebrate and vertebrate species. These data, contributed by a network of over 500 researchers worldwide, will be made freely available in the coming months (some metadata are already available). The database will continue to grow, enabling more precise modelling. Annual land-use data since 2001 are produced by using remotely-sensed land cover change data to statistically downscale global land-use maps to 1km resolution; a paper is in preparation.</t>
  </si>
  <si>
    <t>The LBII can be downscaled and integrated into ecosystem condition accounts.  It should be noted that the approach is based on meta analysis of land use change impacts on local biodiversity and would need to be validated in a national application.</t>
  </si>
  <si>
    <t>There is often a legacy of bird data collection in many countries and by their nature birds are relatively easy to survey.  This type of data can be used to generate biodiversity accounts on bird species status / abundance that could yield ecosystem condition indicators.  It would requires identifying a particular set of species to focus on and generate the index from - for instance Common Birds in the European Bird Census Council  countries</t>
  </si>
  <si>
    <t xml:space="preserve">The potential to generate condition metrics from biodiversity accounts should be further tested.  Work is already ongoing in Europe towards these ends: 
http://ec.europa.eu/environment/nature/capital_accounting/pdf/Species_(bird)_accounts_for_europe.pdf
 </t>
  </si>
  <si>
    <t>Indicators addressing Aichi Targets 5 and 12 are typically constrained in their adequate geographic representation, the level of disaggregation they allow, their temporal resolution, and their scientific underpinning and transparency. The Species Habitat Indices are part of a new generation of indicators that address these limitations by utilizing ongoing, spatially and temporally highly resolved remote sensing at near global-extent, together with biodiversity observations, and adequate and transparent modelling frameworks. The indices build on detailed, remote-sensing informed maps of suitable habitat for single species. Maps are modelled using literature- and expert-based data on habitat restrictions and published land-cover products from MODIS and Landsat satellites available annually at 30 m and 1 km resolution. These detailed maps of habitat suitable for a species are validated with field data on species locations from surveys and citizen science.
Modifications in the area and fragmentation of individual species’ remaining habitat are quantified annually and changes in extinction risk are estimated. The species-level metrics are then aggregated and reported over user-de need regions, such as countries. Separate indices can be calculated for species dependent on certain habitats types (e.g. natural forests), and for threatened species. The indices can also be subset to species with particularly rapid recent habitat changes, and they can account for countries’ stewardship of species (their portion of a species’ global range). All underlying data and metrics are available through a dedicated dashboard in the Map of Life web interface that has been developed with Google Earth Engine as technology partner. Currently, the Species Habitat Indices are based on &gt; 20,000 species of terrestrial vertebrate and invertebrate, and plant species, and validated with &gt; 300 million location records, a growing number.</t>
  </si>
  <si>
    <t>The Species Protection Index builds on detailed, remote-sensing informed species distributions and their overlap with protected areas. These species maps are modelled using literature- and expert-based data on habitat restrictions and published land cover products from MODIS and Landsat satellites available annually at 30m and 1km resolution and validated with field data on species locations from surveys and citizen science (see Species Habitat Index). Modifications in the area of individual species’ overall distribution and the proportion under protection are quantified and updated annually based on changes in protected areas and available suitable habitat. The index represents the aggregate of species-level metrics over any specified spatial unit such as countries or biomes. It can be calculated for different minimum sizes or categories of protected areas and be separated by biological group. A version of the index can also account for countries’ stewardship of species (their portion of a species’ global range, according to the best-available estimate).</t>
  </si>
  <si>
    <t>IUCN/BirdLife International</t>
  </si>
  <si>
    <t>Indicators addressing Aichi Targets 5 and 12 are typically constrained in their adequate geographic representation, the level of disaggregation they allow, their temporal resolution, and their scientifi_x001F_c underpinning and transparency. The Species Habitat Indices are part of a new generation of indicators that address these limitations by utilizing ongoing, spatially and temporally highly resolved remote sensing at near global-extent, together with biodiversity observations, and adequate and transparent modelling frameworks. The indices build on detailed, remote-sensing informed maps of suitable habitat for single species. Maps are modelled using literature- and expert-based data on habitat restrictions and published land-cover products from MODIS and Landsat satellites available annually at 30 m and 1 km resolution. These detailed maps of habitat suitable for a species are validated with _x001F_field data on species locations from surveys and citizen science.
Modifications in the area and fragmentation of individual species’ remaining habitat are quantified annually and changes in extinction risk are estimated. The species-level metrics are then aggregated and reported over user-de need regions, such as countries. Separate indices can be calculated for species dependent on certain habitats types (e.g. natural forests), and for threatened species. The indices can also be subset to species with particularly rapid recent habitat changes, and they can account for countries’ stewardship of species (their portion of a species’ global range). All underlying data and metrics are available through a dedicated dashboard in the Map of Life web interface that has been developed with Google Earth Engine as technology partner. Currently, the Species Habitat Indices are based on &gt; 20,000 species of terrestrial vertebrate and invertebrate, and plant species, and validated with &gt; 300 million location records, a growing number.</t>
  </si>
  <si>
    <t>Based on subjective appreciation of the environment by individuals (amongst other sub-indicators)</t>
  </si>
  <si>
    <t xml:space="preserve">Indicators should be developed in alignment with the Ecosystem Conditions and Extent Account of the SEEA Experimental Ecosystem Accounting, which accounts for changes in ecosystem conditions and extent including the characteristics of vegetation for the mountain areas. The land or extent accounts could be directly aligned or nested in the aggregations required for the index calculation
Other comments
How the existing proposed  indicator can address the target should be further explained. The indicator may also require additional tracking of trends in snowpack and glacial mass balance. 
</t>
  </si>
  <si>
    <t>The SEEA ecosystem condition and biodiversity accounts for marine and coastal ecosystems should be developed in alignment with the indicator. The information on KBA's in the indicator provides a useful qualitative indicator for condition. Similar work was done by Conservation International in Peru</t>
  </si>
  <si>
    <t>The OHI is generated fro a weighted or non weighted average of 10 goals for oceans.  These include ecosystem service benefits (food provision, tourism, coastal protection), as well as other goals more related  to ecosystem condition (habitat quality, biodiversity, clean water).  Ecosystem service accounts and  condition accounts could provide a means of organising data to generate the OHI at the national scale</t>
  </si>
  <si>
    <t xml:space="preserve">The potential exists to generate this data using Ecosystem Service Accounts (and SEEA-CF for formal economic benefits) and condition accounts, however, the accounting items would have to cover the 10 stated goals of the OHI. </t>
  </si>
  <si>
    <t>Ecosystem service supply and use accounts, integrated with ecosystem conditon accounts for water quality, could be used to supplement the calculation of clean water provision to households.  As could data from the SEEA-CF</t>
  </si>
  <si>
    <t>This indicator is not operational yet but the SEEA could support the calculation</t>
  </si>
  <si>
    <t>The Global Ecosystem Restoration Index (GERI) addresses Target 15 goals by integrating three datasets derived from remote sensing and produced at global extent. These datasets were carefully selected because they address three different but related aspects of the land restoration process. The first functional aspect is based on changes in land productivity, the second aspect is also functional and it is related to changes in the energy balance of the ecosystem, the third and final aspect is related to the structural changes and it is measured using identity transitions in land cover. These datasets are evaluated together though a window (i.e., mask) defined by a baseline of land degradation that aims to capture and discriminate very highly degraded ecosystems from degraded ecosystems</t>
  </si>
  <si>
    <t>The composite index is produced for near the entire terrestrial surface of the planet at a spatial resolution of 1km2. This allows in to be aggregated to small regions, states, countries, continents and the planet. It produces products that are continuously outputted</t>
  </si>
  <si>
    <t>The approach could be integrated into an ecosystem condition account, it is predicated on the level of degradation being a linear combination of energy balance (use) and NPP. The approach can be implemented in a spatially disaggregated manner and degradation characteristics derived at any scale</t>
  </si>
  <si>
    <t>This indicator and its approach have the potential to support ecosystem condition accounting.</t>
  </si>
  <si>
    <t xml:space="preserve">Operational (Available today = X; Under Active development = Y) </t>
  </si>
  <si>
    <t>Link to SDG Target Indicators</t>
  </si>
  <si>
    <t>Biodiversity barometer</t>
  </si>
  <si>
    <t>The Webber 204 approach for operationalizing the SEEA-EEA and the Biomass Carbon accounts provide the framework to fully support this indicator.</t>
  </si>
  <si>
    <t>The sub-indicators for land productivity and carbon pools could be integrate into ecosystem condition accounts in the SEEA Framework or support SEEA based carbon accounting.</t>
  </si>
  <si>
    <t>Indicator could be aligned with SEEA methodology but further work is needed. The ecosystem  conditions account in the SEEA Experimental Ecosystem Accounting provides methodology in measuring conditions for and the services generated by ecosystem assets (defined as designated spatial areas). NPP could be readily organised in a spatial fashion using this approach and represents a key measure that can be aggregated and integrated with land cover type. Similarly carbon stocks could further be recorded in this type of account. As a thematic example biomass carbon accounts (particularly Webber 2014) are specific applications of the SEEA-EEA framework that would yield the NPP and Soil Carbon sub-indicators and the SEEA CF Land Cover account would yield the land cover data required.</t>
  </si>
  <si>
    <t xml:space="preserve">Trends in abundance and distribution of selected species </t>
  </si>
  <si>
    <t>This indicator could be developed in alignment with the Biodiversity Account of the SEEA Experimental Ecosystem Accounting, which can include account for the status of threaten species  as defined by IUCN Red List categories and related criteria (i.e. Extinct, Critically  endangered, Endangered, Vulnerable, Near threatened, Least concern, Data deficient, Not evaluated). National RLIs are available for a number of countries and established weighting procedures exist for downscaling global estimates. This could provide national level estimates to inform the development of this indicator. The approach proposed to identify changes related to utilisation would allow the appropriate sub-set of species and their threat status over time to be isolated.</t>
  </si>
  <si>
    <t xml:space="preserve">Underlying a Red List Assessment is a set of criteria that the SEEA-EEA account can assist I the generation.  These comprise:
A) Information in population size of a species and trends
B) Range (area of occurrences / occupancy)
C &amp; D) Population of mature individuals and associated trends
E) Probability of extinction
occurrence / </t>
  </si>
  <si>
    <t xml:space="preserve">It is apparent the  SEEA-EEA will contain information relevant to assessing extinction risk, for instance ecosystem extent accounts that could be aligned with the habitat preferences proposed for the IUCN and species population data. 
However, it should be noted that the red list process should be applied to all wild populations inside their natural range and to populations resulting from benign introductions.  This may omit information on species relevant to ecosystem service provision.  There is a significant data demand to collect all relevant data on these species in an account.
Also common species are often good indicators of ecosystem health (e.g., common birds) - not sure how this would be captured in a Red List based account. </t>
  </si>
  <si>
    <t>Land cover refers to the observed physical cover of the Earth’s surface which describes the distribution of vegetation types, water bodies and human-made infrastructure. It also reflects the use of land resources (i.e., soil, water and biodiversity) for agriculture, forestry, human settlements and other purposes.</t>
  </si>
  <si>
    <t>Bilateral and multilateral programmes that have helped developing countries develop and implement regulations for promoting ESTs</t>
  </si>
  <si>
    <t>Total annual global investment and financial flows in climate change mitigation technologies</t>
  </si>
  <si>
    <t>Options exist to align with the SEEA CF (or AFF) using accounts for air emissions / residuals).  There also exists clear potential to align with the thematic carbon accounts under the SEEA-EEA.</t>
  </si>
  <si>
    <t>There is potential to align with the Ecosystem Condition Accounts, as a pressure indicator related to climate change.  Considered not applicable - see https://www.unece.org/fileadmin/DAM/stats/documents/ece/ces/2016/mtg/19-_Add1-Climate_indicator_metadata_sheets_final.xlsx</t>
  </si>
  <si>
    <t>Forty-eight countries have data for 2010-present. New data for the indicator are planned to be produced for most countries between 2017-2018 and will be available through Aquastat.
Data availability - Medium (54% of the 41 countries participating in the data availability survey are already producing this indicator, another 12% may be able to produce it within 3 years time)</t>
  </si>
  <si>
    <t>Data availability - low (44% of the 41 countries participating in the data availability survey are already producing this indicator, another 2% may be able to produce it within 3 years time)</t>
  </si>
  <si>
    <t>Data on this indicator will be produced as one of the sub-indicators for SDG 15.3.1 and UNCCD SO1-3 (following a standard format every 4 years beginning in 2018 or through other national data platforms/mechanisms endorsed by UNSC). National data is not currently available for all countries, though regional and global data are. Data availability is considered very low (24% of the 41 countries participating in the data availability survey are already producing this indicator, another 7% may be able to produce it within 3 years time)</t>
  </si>
  <si>
    <t>Indicator could be aligned with SEEA methodology but further work is needed. The ecosystem conditions account in the SEEA Experimental Ecosystem Accounting provides methodology in measuring conditions for and the services generated by ecosystem assets (defined as designated spatial areas). As a thematic example biomass carbon accounts (particularly Webber 2014) are specific applications of the SEEA-EEA framework that would yield the Soil Carbon sub-indicators and the SEEA CF Land Cover account would yield the land cover data required to arrange these data spatially</t>
  </si>
  <si>
    <r>
      <t xml:space="preserve">This indicator is derived from a binary classification - degraded/not degraded - quantification based on the analysis of available data for three sub-indicators to be validated and reported by national authorities. 
The sub-indicators (Trends in Land Cover, Land Productivity and Carbon Stocks) were adopted by the UNCCD’s governing body in 2013 as part of its monitoring and evaluation approach Land productivity refers to the total above-ground net primary production (NPP) defined as the energy fixed by plants minus their respiration which translates into the rate of biomass accumulation that delivers a suite of ecosystem services. 
Carbon stock is the quantity of carbon in a “pool”: a reservoir which has the capacity to accumulate or release carbon and is comprised of above- and below-ground biomass, dead organic matter, and soil organic carbon
</t>
    </r>
    <r>
      <rPr>
        <i/>
        <sz val="11"/>
        <color theme="1"/>
        <rFont val="Ariel"/>
      </rPr>
      <t xml:space="preserve">
</t>
    </r>
    <r>
      <rPr>
        <sz val="11"/>
        <color theme="1"/>
        <rFont val="Ariel"/>
      </rPr>
      <t xml:space="preserve">The indicator follows "one out, all out" based on evaluation of change in sub indicators. Sub indicators include land cover, land productivity, carbon stock. Baseline year for the indicator is 2015 and subsequent values for the indicator during each monitoring period are derived from the quantification/assessment of changes in sub indicators as to whether there has been a positive, negative or no change for each land unit relative to the baseline value.
</t>
    </r>
    <r>
      <rPr>
        <i/>
        <sz val="11"/>
        <color theme="1"/>
        <rFont val="Ariel"/>
      </rPr>
      <t xml:space="preserve">
</t>
    </r>
    <r>
      <rPr>
        <b/>
        <sz val="11"/>
        <color theme="1"/>
        <rFont val="Ariel"/>
      </rPr>
      <t/>
    </r>
  </si>
  <si>
    <t>Indicator could be aligned with SEEA methodology but further work is needed. The ecosystem conditions account in the SEEA Experimental Ecosystem Accounting provides methodology in measuring conditions for and the services generated by ecosystem assets (defined as designated spatial areas). NPP could be readily organised in a spatial fashion using this approach and represents a key measure that can be aggregated and integrated with land cover type.  Similarly carbon stocks could further be recorded in this type of account. As a thematic example biomass carbon accounts (particularly Webber 2014) are specific applications of the SEEA-EEA framework that would yield the NPP and Soil Carbon sub-indicators and the SEEA CF Land Cover account would yield the land cover data required.</t>
  </si>
  <si>
    <t>Number of deaths and missing persons attributed to hydro-meteorological disasters per 100,000 population</t>
  </si>
  <si>
    <t>Connection to the SEEA: Terminology and definitions aligned with SEEA and IRES. Metadata indicates that disaggregation could by  resource and "end-use sector".</t>
  </si>
  <si>
    <t>Notionally ecosystem service accounts could contribute to the calculation of this indicator as the CICES framework now considers abiotic ecosystem service flows covering the renewable energy sources in the indicator.  These accounts could help fill some of the gaps noted in the metadata - for example off-grid solar, firewood) but these are likely best tackled via household surveys</t>
  </si>
  <si>
    <t>Share of energy and transport related taxes as percentage of total taxes and social contributions</t>
  </si>
  <si>
    <t xml:space="preserve">The indicator is generally defined as water use by economic activities per GDP. However, methodological development within the SDG context is still ongoing
</t>
  </si>
  <si>
    <t>The indicator is explicitly grounded in the use of water by economic sectors, which could be achieved using the Physical Flow Accounts of SEEA-Water.  
There is an interesting integration possibility here between thematic or ecosystem service supply and use accounts (spatial) and the non-spatial accounts of the SEEA-Water that could be explored perspective matches that of the central framework and formal economic sectoral use of water</t>
  </si>
  <si>
    <t>he indicator is defined by the following formula: Percent of land under productive and sustainable agriculture/Agricultural area, where Agricultural area = arable land + permanent crop + permanent meadows and pastures. The denominator, agricultural area, is a well-known and established indicator that are
collected by statistical bodies in countries and compiled internationally via a questionnaire by FAO. These data are available in FAO’s database FAOSTAT. The numerator captures the three dimensions of sustainable production: environmental, economic and social. The measurement instrument – farm surveys – will give countries the flexibility to identify issues related to sustainability that are most relevant to priorities/challenges within these three dimensions. Land under productive and sustainable agriculture will be those farms that satisfy indicators selected across all three dimensions.</t>
  </si>
  <si>
    <t>There is a potential role for land and ecosystem extent accounts to inform on the bio capacity of countries.  In theory the Ecosystem Services Supply accounts and SEEA-CF could allow a generation of an ecological footprint using a bottom-up approach. However, this is unlikely to align with the current approach to estimating this indicator</t>
  </si>
  <si>
    <t>The RLI was initially designed and tested using data on all bird species (Butchart el al 2004) and then extended to amphibians (Butchart et al 2005). The methodology was revised and improved in 2007 (Butchart et al 2007), with methods for aggregating across taxonomic groups and for calculating confidence intervals published in 2010 (Butchart et al 2010). RLIs for additional groups have been added subsequently.
RLIs have been published showing the negative impacts of invasive species (McGeoch et al 2010) and trade (Butchart 2008), and the positive impacts of conservation action (Hoffmann et al 2010) and protected areas (Butchart et al 2012). An RLI to show the impact of a single conservation institution was published by Young et al (2014). The spatial distribution of the RLI was mapped by Rodrigues et al (2014). An RLI for pollinators was published by Regan et al (2015).
RLIs have been published showing the negative impacts of invasive species (McGeoch et al 2010) and trade (Butchart 2008), and the positive impacts of conservation action (Hoffmann et al 2010) and protected areas (Butchart et al 2012). An RLI to show the impact of a single conservation institution was published by Young et al (2014). The spatial distribution of the RLI was mapped by Rodrigues et al (2014). An RLI for pollinators was published by Regan et al (2015).
For poorly known, species-rich groups (e.g. insects, fungi, plants, etc.), a sampled approach to Red Listing has been developed (Baillie et al 2008). Once the sample of species in these groups are reassessed, RLIs for will be calculated.</t>
  </si>
  <si>
    <t xml:space="preserve">A methodology was developed to account for geographical and thematic biases in time series. Data on individual wetlands trends were first sorted into the six Ramsar regions and three Ramsar wetland types, making 18 groups. To account for geographical unevenness, the data were then further subdivided into 126 sub regions and 17 wetland classes (i.e. sub-types), making a matrix of 2,520 possible combinations. The average trend in wetland extent was then calculated for all wetlands in each cell of the matrix for which one or more time-series were available, making 1,100 average trends in total (1,420 cells had no data).
To generate the indices, the average trends for individual subregion-wetland class combinations (matrix cells) were then aggregated, giving each cell equal weight, and analysed using the Living Planet Index methodology (Collen et al., 2009; Loh et al., 2005). The analysis was run from 1970 to 2008 because the amount of data available decreased sharply either side of that time period. The index therefore does not show the change in wetland extent that happened before 1970, which was extensive in some regions such as Europe where there is a long history of wetland drainage.
</t>
  </si>
  <si>
    <t>The approach follows that of the LPI, it is a statistical approach grounded in panel type analysis that allows missing cross-sectional data to be interpolated.  The SEEA ecosystem accounts could provide the necessary data to support the derivation of this index</t>
  </si>
  <si>
    <t xml:space="preserve">The indicator requires a  time series of total catch data for fish in a country. The SEEA asset accounts for aquatic resources can provide information on the flows or catches of fish  country's economic territory, including the stocks within a country's EEZ or on the high seas over which the country holds ownership rights. </t>
  </si>
  <si>
    <t xml:space="preserve">The reconstruction approach proposed with respect to fish catches is deliberately intended to deal with the missing data that are routinely encountered in countries.  As such there are anticipated to be significant data limitations in producing SEEA CF accounts to support the generation of this indicator without substantial investment in fish landings monitoring across all sectors (recreation, artisanal and formal).
It is also unclear how fishing effort is reflected in this indicator - it may be implicit in the reconstruction approach
</t>
  </si>
  <si>
    <t>IUCN, BirdLife International  and other Red List Partners</t>
  </si>
  <si>
    <t>It is unlikely there would be much benefit in organising the data used to calculate this indicator using the SEEA framework</t>
  </si>
  <si>
    <t>There is often a legacy of bird data collection in many countries and by their nature birds are relatively easy to survey.  This type of data can be used to generate biodiversity accounts on bird species status / abundance that could yield ecosystem condition indicators.  It would requires identifying a particular set of species to focus on and generate the index from - for instance Common Birds in the European Bird Census Council countries</t>
  </si>
  <si>
    <t>In theory the SEEA-CF (Residuals) flow accounts could be useful to inform the modelling underlying the calculation of this indicator. However, it is further worth would be required to achieve geo-referencing of the data to these ends</t>
  </si>
  <si>
    <t>Potential to align with the SEEA EEA Condition account but the current indicator is only applicable to 21 countries due to data limitations. The data on invasive species richness could also be organised in the SEEA-EEA biodiversity account but there is limited benefit of doing this at a national scale.</t>
  </si>
  <si>
    <t>The calculation appears to be specific to islands and invasive species, as the SEEA is of limited relevance for inform calculation at a global level</t>
  </si>
  <si>
    <t>The data could be disaggregated to inform on ecosystem condition in marine areas with respect to pressures.  It should be noted that this would be a disaggregation of global data to a nation context</t>
  </si>
  <si>
    <t> Protected area coverage statistics were calculated using the December 2016 version of the WDPA. The analysis included all protected areas designated at a national level, those under regional agreements (e.g. Natura 2000 network), and those under international conventions or agreements (e.g. Natural World Heritage sites). UNESCO Man and the Biosphere Reserves, protected areas with a status of “proposed” or “not reported”, and sites reported as points without an associated area were removed from the analysis. UNESCO Man and the Biosphere Reserves (MAB reserves) were removed on the basis that their buffer areas and transition zones may not comply with the IUCN protected area definition. Moreover, most core areas of MAB reserves overlap with existing protected areas. A GIS analysis is used to calculate terrestrial and marine protection. For this a global protected area layer is created by buffering the points recorded in the WDPA based on their reported areas and combining them with the polygons recorded in the WDPA. This layer is overlaid with country boundaries, coastlines and/or buffered coastlines to obtain the absolute and relative coverage of protected areas at national, regional and global scales. Time series are created by grouping the global protected area layer by the known year of establishment of protected areas recorded in the WDPA.</t>
  </si>
  <si>
    <t>The SEEA ecosystem condition and biodiversity accounts for terrestrial and coastal ecosystems should be developed I alignment with the indicator.  The information on KBA's in the indicator provides a useful qualitative indicator for condition</t>
  </si>
  <si>
    <t>Protected area coverage of ecoregions were calculated using the April 2016 version of the WDPA. A total of 217,155 designated protected areas from 244 countries and territories were included (202,467 terrestrial and 14,688 marine). These include all protected areas designated at a national level, those under regional agreements (e.g. Natura 2000 network), and those under regional and international conventions or agreements (e.g. Natural World Heritage sites). A total of 6,797 sites were excluded from the analyses. These included UNESCO Man and the Biosphere Reserves (583 sites), protected areas with a status of “proposed” (2,347 sites) or “not reported” (236 sites), and 3,631 sites reported as points without an associated area. UNESCO Man and the Biosphere Reserves (MAB reserves) were removed on the basis that their buffer areas and transition zones may not comply with the IUCN protected area definition. Moreover, most core areas of MAB reserves overlap with existing protected areas. A global protected area layer is created by buffering protected areas reported as points in the WDPA (based on their official reported areas) and combining them with the polygons recorded in the WDPA. 
This layer is overlaid with the 3 ecoregion datasets mentioned above and the coverage of protected areas of each ecoregion is calculated using GIS software.</t>
  </si>
  <si>
    <t>The OHI is generated fro a weighted or non weighted average of 10 goals for oceans. These include ecosystem service benefits (food provision, tourism, coastal protection), as well as other goals more related  to ecosystem condition (habitat quality, biodiversity, clean water). Ecosystem service accounts and  condition accounts could provide a means of organising data to generate the OHI at the national scale</t>
  </si>
  <si>
    <t xml:space="preserve">It is apparent the  SEEA-EEA will contain information relevant to assessing extinction risk, for instance ecosystem extent accounts that could be aligned with the habitat preferences proposed for the IUCN and species population data. 
As a condition parameter it is well suited to provide a clear link to the resilience of pollination services, at east at a national level.  </t>
  </si>
  <si>
    <t>There is the possibility to disaggregate this data set to inform Ecosystem Extent accounts</t>
  </si>
  <si>
    <t>Indicator could be aligned with SEEA methodology but further work is needed. The ecosystem conditions account in the SEEA Experimental Ecosystem Accounting provides methodology in measuring conditions for and the services generated by ecosystem assets (defined as designated spatial areas). NPP could be readily organised in a spatial fashion using this approach and represents a key measure that can be aggregated and integrated with land cover type. Similarly carbon stocks could further be recorded in this type of account.  As a thematic example biomass carbon accounts (particularly Webber 2014) are specific applications of the SEEA-EEA framework that would yield the NPP and Soil Carbon sub-indicators and the SEEA CF Land Cover account would yield the land cover data required.</t>
  </si>
  <si>
    <t>The LPI is based on observations of a set of populations over time and derived via a statistical approach grounded in panel type analysis that allows missing cross-sectional data to be interpolated.  The SEEA biodiversity accounts could provide the necessary data to support the derivation of this index</t>
  </si>
  <si>
    <t>The strength of the LPI is its ability to deal with missing data and combine trends from multiple sources with different time periods of observation.  Therefore, the type of consistent information on species abundance would negate the need for this indicator, assuming a sufficient number of populations are monitored.  It should be noted this version of the indicator is still under development</t>
  </si>
  <si>
    <t xml:space="preserve">The BII can be downscaled and integrated into ecosystem condition accounts.  However, the indicator is derived from information on land cover / use and so there would exist some circularity with land cover / use or ecosystem extent accounts </t>
  </si>
  <si>
    <t>The land cover accounts (or the underlying spatial data to  compile them) could be used to more readily facilitate the calculation of this indicator. This approach has been demonstrated in Uganda:   www.wcmc.io/0524</t>
  </si>
  <si>
    <t xml:space="preserve">It is apparent the  SEEA-EEA will contain information relevant to assessing extinction risk, for instance ecosystem extent accounts that could be aligned with the habitat preferences proposed for the IUCN and species population data. 
However, it should be noted that the red list process should be applied to all wild populations inside their natural range and to populations resulting from benign introductions.  This may omit information on species relevant to ecosystem service provision.  There is a significant data demand to collect all relevant data o these species in an account.
Also common species are often good indicators of ecosystem health (e.g., common birds) - not sure how this would be captured in a Red List based account. </t>
  </si>
  <si>
    <t xml:space="preserve">The SEEA ecosystem condition and biodiversity accounts for mountain and coastal ecosystems should be developed I alignment with the indicator.  The information on KBA's in the indicator provides a useful qualitative indicator for condition. </t>
  </si>
  <si>
    <t>The SEEA ecosystem condition and biodiversity accounts for mountain and coastal ecosystems should be developed I alignment with the indicator.  The information on KBA's in the indicator provides a useful qualitative indicator for condition.  Similar work was done by Conservation International in Peru.</t>
  </si>
  <si>
    <t>This is a disaggregated version of the Wildlife Picture Index for forests</t>
  </si>
  <si>
    <t xml:space="preserve"> It remains under development. The indicator provides a potentially useful indicator for ecosystem condition but is scale dependent.</t>
  </si>
  <si>
    <t>Operational (Available today = X; Under Active development = Y,  Potential future use = C; Under development on CBD list = B; Developed on CBD List = A)</t>
  </si>
  <si>
    <t>The water footprint (WF) is a measure of human’s appropriation of freshwater resources. Freshwater appropriation is measured in terms of water volumes consumed (evaporated or incorporated into a product) or polluted per unit of time. A WF has three components: green, blue, and grey. The blue WF refers to consumption of blue water resources (surface and ground water). Consumptive water use is generally smaller than water withdrawal, because water withdrawals partly return to the catchment. Water consumption is a better indicator of water use than water withdrawal when one is interested in the effect of water use at the scale of the catchment as a whole (2). The green WF is the volume of green water (rainwater) consumed, which is particularly relevant in crop production. The grey WF is an indicator of the degree of freshwater pollution and is defined as the volume of freshwater that is required to assimilate the load of pollutants based on existing ambient water quality standards. The WF is a geographically explicit indicator, showing not only volumes of water consumption and pollution, but also the locations.</t>
  </si>
  <si>
    <t>The SHI builds on detailed, remote-sensing informed maps of suitable habitat for single species. Suitable habitat is modelled using literature- and expert-based data on habitat restrictions that is related to observed available habitat (following Jetz et al. PLoS Biology 2007, Rondinini et al. 2011 ). Habitat is assessed using published land cover products from MODIS and Landsat satellites available annually at 30m and 1km resolution. These detailed maps of habitat suitable for a species are validated with field data on species locations from surveys and citizen science. Modifications in the area and fragmentation of individual species’ remaining suitable habitat are quantified annually and changes in total range area estimated, together with uncertainty based on available validation data. The species-level metrics are then aggregated and reported over user-defined regions, such as countries.</t>
  </si>
  <si>
    <t>We mapped global tree cover extent, loss, and gain for the period from 2000 to 2012 at a spatial resolution of 30 m, with loss allocated annually. Our global analysis, based on Landsat data, improves on existing knowledge of global forest extent and change by (i) being spatially explicit; (ii) quantifying gross forest loss and gain; (iii) providing annual loss information and quantifying trends in forest loss; and (iv) being derived through an internally consistent approach that is exempt from the vagaries of different definitions, methods, and data inputs. Forest loss was defined as a stand-replacement disturbance or the complete removal of tree cover canopy at the Landsat pixel scale. Forest gain was defined as the inverse of loss, or the establishment of tree canopy from a non-forest state. A total of 2.3 million km2 of forest were lost due to disturbance over the study period and 0.8 million km2 of new forest established. Of the total area of combined loss and gain (2.3 million km2 + 0.8 million km2), 0.2 million km2 of land experienced both loss and subsequent gain in forest cover during the study period. Global forest loss and gain were related to tree cover density for global climate domains, ecozones, and countries</t>
  </si>
  <si>
    <t>Data are collected annually from countries by FAO and partners through the Joint Forest Sector Questionnaire (JFSQ). In case of data gaps, estimates are made based on recently reported data. The indicator is the sum of reported and/or estimated data on industrial round wood removals and wood fuel removals; the latter with weak data for many countries, where estimates were made using models for wood fuel consumption.</t>
  </si>
  <si>
    <t>There is the potential to organise information on wood removals using the ecosystem services supply and use accounts. These are likely to be more relevant than the SEEA-CF as they will capture informal wood supply avenues.  This could also feature in a thematic carbon account.</t>
  </si>
  <si>
    <t>Given demand for wood for construction, fuel and other uses comes from many sources capturing this in an ecosystem service supply account is local</t>
  </si>
  <si>
    <t xml:space="preserve">Currently the indicator is predicated upon estimated data at a national scale.  Ecosystem service supply accounts would provide a more accurate reflection of Inland Fishery output, particularly for  small-scale and artisanal fishing. </t>
  </si>
  <si>
    <t xml:space="preserve"> Even if these accounts were limited on coverage of inland fisheries within a country they would provide a source of information for transfer to other fisheries.</t>
  </si>
  <si>
    <t>Ecosystem Services Supply (or SEEA-CF - physical flow) would provide data ion the crops produced by agricultural ecosystems. This could allow for the estimation of the N embedded in outputs to be readily completed using standard co-efficient.  information on nitrogen application could be obtained from the SEEA-CF(residual Flow) accounts for fertiliser application (as per IPBES C.16)</t>
  </si>
  <si>
    <t>information on nitrogen application could be obtained from the SEEA-CF(residual Flow) accounts for fertiliser application (as per IPBES C.16)</t>
  </si>
  <si>
    <t>The index builds on model- and expert-based information about the geographic distribution of species, available through Map of Life. It then assesses how well currently accessible digital point occurrence locations for each species are able to spatially represent and ultimately track this distribution over time. In doing this, the index draws on a variety of sources, including GBIF, and takes into account the varying spatial and temporal accuracy of species location records. The index represents the aggregate of species-level metrics over any specified spatial unit such as countries or biomes. It can be calculated for different cut-offs of spatial or temporal detail and be reported separately by biological group. A version of the index can also account for countries’ stewardship of species (the proportion of the range that, according to the best estimate, is restricted to them). All underlying data and metrics are available through a dedicated dashboard in the Map of Life web interface (see example below). Currently, the Species Status Information Index is available for &gt; 35,000 terrestrial species and validated with &gt; 350 million location records. Extensions to increase species coverage and include freshwater and marine groups are underway.</t>
  </si>
  <si>
    <t>The Species Status Information Index, SSII, measures coverage of mobilized biodiversity data, i.e. its ability to represent the taxonomic, spatial, and temporal variation in biodiversity.  information can be disaggregated to a 110km grid</t>
  </si>
  <si>
    <t>Not relevant - although may be useful for identifying if biodiversity information exists in an ecosystem accounting areas of interest</t>
  </si>
  <si>
    <t>The indicator is broadly derived fro GDP, population and national emissions.</t>
  </si>
  <si>
    <t>GDP (PPP) and Population data are collected from the World Bank. 
Emissions data comes from various sources.</t>
  </si>
  <si>
    <t>Emissions data could be generated using he SEEA-CF (Residuals) for CO2 emissions.  However, an economy wide analysis is required to inform the indicator and emissions due to ecosystem change or degradation will only provide a part of the necessary data</t>
  </si>
  <si>
    <t>CO2 emissions from industry, households and government will be important sources of data for generating this indicator that would not be captured in the accounts envisaged under this project</t>
  </si>
  <si>
    <t xml:space="preserve">The data can be disaggregated to subnational level to inform ecosystem condition of biodiversity accounting under the SEEA-EEA.  </t>
  </si>
  <si>
    <r>
      <t xml:space="preserve">Accounting for species populations / abundance over time would provide reliable statistics to improve the power of this indicator.  However, this represents a rationale for improving </t>
    </r>
    <r>
      <rPr>
        <i/>
        <sz val="11"/>
        <color theme="1"/>
        <rFont val="Calibri"/>
        <family val="2"/>
        <scheme val="minor"/>
      </rPr>
      <t xml:space="preserve">in-situ </t>
    </r>
    <r>
      <rPr>
        <sz val="11"/>
        <color theme="1"/>
        <rFont val="Calibri"/>
        <family val="2"/>
        <scheme val="minor"/>
      </rPr>
      <t>monitoring of biodiversity - rather than investing in the SEEA</t>
    </r>
  </si>
  <si>
    <t>Could be integrated into an ecosystem condition account for marine fisheries</t>
  </si>
  <si>
    <t>Based on the use of a non-parametric statistic (Kendall's tau) to assess trends in biomass of exploited marine species across a range of ecosystems. The statistics is used to determine the strength
of declining or non-declining trends in a set of time series of species biomass from the comparison of theoretical and observed distributions of the statistic.</t>
  </si>
  <si>
    <t>The proportion of predatory fish, varying between 0 and 1, is the proportion of predator species, in biomass, in the total surveyed fish community. The data come from fisheries-independent scientific surveys, and not based on commercial catch sampling. It is typically available annually at the country/sub country spatial resolution. 
Proportion of predatory fish = biomass of predatory fish surveyed/total biomass surveyed Surveys provide biomass indices; so trends rather than absolute values of the indicator are meaningful. Total Biomass surveyed = biomass (demersal fish + pelagic fish + commercially important invertebrates) Predatory fish are considered to be all surveyed fish species that are not largely planktivorous (i.e. phytoplankton and zooplankton feeders should be excluded). A fish species is classified as predatory if it is piscivorous, or if it feeds on invertebrates that are larger than the macrozooplankton category (&gt; 2cm). Detritivores should not be classified as predatory fish.</t>
  </si>
  <si>
    <t>This may be useful for tracking changing ecosystem dynamics in a marine ecosystem condition account</t>
  </si>
  <si>
    <t>Predatory fish may be captured in the biodiversity account of the SEEA-EEA</t>
  </si>
  <si>
    <t>This may be spurious - Zhang et al does reference a nitrogen use efficiency - as does the EPI - but not a Nitrogen Use Balance</t>
  </si>
  <si>
    <t>Protected area coverage of ecoregions were calculated using the April 2016 version of the WDPA. A total of 217,155 designated protected areas from 244 countries and territories were included (202,467 terrestrial and 14,688 marine). These include all protected areas designated at a national level, those under regional agreements (e.g. Natura 2000 network), and those under regional and international conventions or agreements (e.g. Natural World Heritage sites). A total of 6,797 sites were excluded from the analyses. These included UNESCO Man and the Biosphere Reserves (583 sites), protected areas with a status of “proposed” (2,347 sites) or “not reported” (236 sites), and 3,631 sites reported as points without an associated area. UNESCO Man and the Biosphere Reserves (MAB reserves) were removed on the basis that their buffer areas and transition zones may not comply with the IUCN protected area definition. Moreover, most core areas of MAB reserves overlap with existing protected areas. A global protected area layer is created by buffering protected areas reported as points in the WDPA (based on their official reported areas) and combining them with the polygons recorded in the WDPA.</t>
  </si>
  <si>
    <t>The GLOBIO3 model has been developed to assess human-induced changes in biodiversity, in the past, present, and future at regional and global scales. The model is built on simple cause–effect relationships between environmental drivers and biodiversity impacts, based on state-of-the-art knowledge. The mean abundance of original species relative to their abundance in undisturbed ecosystems (MSA) is used as the indicator for biodiversity. Changes in drivers are derived from the IMAGE 2.4 model. Drivers considered are land cover change, land-use intensity, fragmentation, climate change, atmospheric nitrogen deposition, and infrastructure development.  The implications on biodiversity are estimated with references to a large database of geo-references species observation data</t>
  </si>
  <si>
    <t>MSA can be downscaled and integrated into ecosystem condition accounts.  However, the indicator is still predicated upon the drivers of biodiversity loss in an area (e.g., land cover / use change, fragmentation, etc.,)</t>
  </si>
  <si>
    <t xml:space="preserve">The land cover accounts (or the underlying spatial data to compile them) could be used to more readily facilitate the calculation of this indicator.  </t>
  </si>
  <si>
    <t xml:space="preserve">There is the potential for regular land cover (or ecosystem extent accounts) and ecosystem condition accounts to support the calculation of this indicator by improving the baseline of relevant information  However, in any such application it is likely that the derivation of MSA would be achieved via use of the data used to inform the accounts - rather than the accounts themselves </t>
  </si>
  <si>
    <t>This is assumed to represent the extent of wetlands designated of international importance under the Ramsar convention</t>
  </si>
  <si>
    <t>This could be integrated into ecosystem extent accounts to identify wetlands of high ecological quality</t>
  </si>
  <si>
    <t>Limited potential to generate this indicator using the SEEA as organising the data on extent is a requirement of reporting under Ramsar</t>
  </si>
  <si>
    <t xml:space="preserve">This is assumed to be the extent of agricultural land used for the cultivation of cereals </t>
  </si>
  <si>
    <t>Information on the extent of land for cereal production could be generated using land cover or land use accounts of the SEEA-CF or Ecosystem Extent Accounts of the SEEA-EEA</t>
  </si>
  <si>
    <t>The Global Ecosystem Restoration Index (GERI) addresses Target 15 goals by integrating three datasets derived from remote sensing and produced at global extent. These datasets were carefully selected because they address three deferent but related aspects of the land restoration process. The _x001E_first functional aspect is based on changes in land productivity, the second aspect is also functional and it is related to changes in the energy balance of the ecosystem, the third and _x001E_final aspect is related to the structural changes and it is measured using identity transitions in land cover. These datasets are evaluated together though a window (i.e., mask) defined by a baseline of land degradation that aims to capture and discriminate very highly degraded ecosystems from degraded ecosystems.</t>
  </si>
  <si>
    <t xml:space="preserve">The SEEA provides the formal mechanism for recording the flow of good and services provided by the environment Adjusting GDP in this fashion is beyond the scope of this project to the formal.  In time, GDP could be adjusted to account for the deprecation of environmental assets (e.g., as recorded in Monetary Ecosystem Asset Accounts and SEEA-CF Stock Accounts).  </t>
  </si>
  <si>
    <t>Ecosystem service supply and use accounts (or SEEA CF Physical Flow Accounts) for agricultural systems could provide data needed on different types of grain production at national scale.</t>
  </si>
  <si>
    <t xml:space="preserve">Available today (X), Under Active development (Y) </t>
  </si>
  <si>
    <t>Changes in habitat degradation and fragmentation are estimated across all terrestrial biomes by translating remotely-sensed land-cover change (NASA’s MCD12Q1 dataset) into land-use change through statistical downscaling of coarse-scale land-use mapping to 1 km resolution, and using the PREDICTS meta-analysis (Newbold et al 2015, Nature 520: 45-50) to assign habitat-condition scores to resulting land-use classes. Mapping of habitat change in forest biomes is further refined by incorporating Hansen et al.’s 30m-resolution Global Forest Change dataset. These habitat-change layers are then integrated with global modelling of _x001F_ne-scaled spatial variation in biodiversity composition (beta diversity), derived by scaling environmental and geographical gradients using &gt;300 million location records for &gt;400,000 plant, invertebrate and vertebrate species. The Biodiversity Habitat Index resulting from this integration estimates change in the proportion of collective biological (gamma) diversity retained within any species spatial unit (e.g. an ecoregion, a country, or an entire biome) as a function of habitat loss, degradation and fragmentation across that unit.</t>
  </si>
  <si>
    <t>Wetland extent change time-series data from 170 source references were entered into a database. Each record was tagged with its Ramsar region (Africa, Asia, Europe, North America, Neotropics and Oceania), sub region, wetland characteristic data (e.g. wetland type: marine/coastal, inland or human-made) and source reference. To generate the indices, the average trends for individual sub region-wetland class combinations (matrix cells) were then aggregated, giving each cell equal weight, and analysed using the Living Planet Index methodology (Collen et al., 2009; Loh et al., 2005). The analysis was run from 1970 to 2008 because the amount of data available decreased sharply either side of that time period. The index therefore does not show the change in wetland extent that happened before 1970, which was extensive in some regions such as Europe where there is a long history of wetland drainage.</t>
  </si>
  <si>
    <t>Possibilities for Alignment under this Project (Full, Partial, None)</t>
  </si>
  <si>
    <t>There is a clear opportunity to organise this data using the SEEA CF / W 'Residual' flow accounts</t>
  </si>
  <si>
    <t>Possible use of data referenced to and gaps would be identified using the accounting framework</t>
  </si>
  <si>
    <t>This type of information would be useful for identifying the magnitude of recreational or education ecosystem services provided by wetlands</t>
  </si>
  <si>
    <t>Table of accounts relevant to all Full Possibilities for Output indicators</t>
  </si>
  <si>
    <t>Table of accounts relevant to all 'Non-SDG Target Indicators' that are Full Possibilities for Output indicators</t>
  </si>
  <si>
    <t>Non-SDG Target Indicators with full possibilities</t>
  </si>
  <si>
    <t xml:space="preserve">FAO collects data on forest areas from countries every 5-10 years as part of the Global Forest Resources Assessment (FRA). FRA 2015 contains information for 234 countries and territories on more than 100 variables related to the extent of forests, their conditions, uses and values for 1990, 2000, 2005, 2010 and 2015. 
This covers around 99% of global forest cover.
Hansen et al.(2013) Global Forest Change dataset represents forest change, at 30m resolution, globally between 2000-2012. 
Global Forest Watch also provides data on forest change between 2001-2017. https://www.globalforestwatch.org/ 
Global forest cover change has been developed at 30m resolution, based on the Landsat Global Land Survey collection. This records forest cover change. </t>
  </si>
  <si>
    <t xml:space="preserve">Land productivity refers to the total above-ground net primary production (NPP) defined as the energy fixed by plants minus their respiration which translates into the rate of biomass accumulation that delivers a suite of ecosystem services. 
Carbon stock is the quantity of carbon in a “pool”: a reservoir which has the capacity to accumulate or release carbon and is comprised of above- and below-ground biomass, dead organic matter, and soil organic carbon.
The indicator follows "one out, all out" based on evaluation of change in sub indicators. Sub indicators include land cover, land productivity, carbon stock. Baseline year for the indicator is 2015 and subsequent values for the indicator during each monitoring period are derived from the quantification/assessment of changes in sub indicators as to whether there has been a positive, negative or no change for each land unit relative to the baseline value.
https://www2.unccd.int/sites/default/files/relevant-links/2017-10/Good%20Practice%20Guidance_SDG%20Indicator%2015.3.1_Version%201.0.pdf
</t>
  </si>
  <si>
    <t>The LBII is based on rigorously peer-reviewed and transparent science. The global statistical models were published recently in Nature, along with global maps of net changes in local biodiversity by 2005, a hindcast of change from 1500-2005, and global and national projections of future changes under the Representative Concentration Pathway scenarios. Models of how land use a affects the similarity of an ecological community to that of intact sites are now in review; a paper combining these with our earlier models to map LBII is in preparation. These models all use the PREDICTS database, which has collated data from studies that compared terrestrial biodiversity at sites facing different intensities of human pressures; it currently holds over 3 million records for over 26,000 sites (in 94 countries) and a taxonomically representative set of over 45,000 plant, invertebrate and vertebrate species. These data, contributed by a network of over 500 researchers worldwide, will be made freely available in the coming months (some metadata are already available). The database will continue to grow, enabling more precise modelling. Annual land-use data since 2001 are produced by using remotely-sensed land cover change data to statistically downscale global land-use maps to 1km resolution; a paper is in preparation.</t>
  </si>
  <si>
    <t>The Webber 2014 approach for operationalizing the SEEA-EEA and the Biomass Carbon accounts provide the framework to fully support this indicator.</t>
  </si>
  <si>
    <r>
      <t xml:space="preserve">This indicator is derived from a binary classification - degraded/not degraded - quantification based on the analysis of available data for three sub-indicators to be validated and reported by national authorities. 
The sub-indicators (Trends in Land Cover, Land Productivity and Carbon Stocks) were adopted by the UNCCD’s governing body in 2013 as part of its monitoring and evaluation approach Land productivity refers to the total above-ground net primary production (NPP) defined as the energy fixed by plants minus their respiration which translates into the rate of biomass accumulation that delivers a suite of ecosystem services. 
Carbon stock is the quantity of carbon in a “pool”: a reservoir which has the capacity to accumulate or release carbon and is comprised of above- and below-ground biomass, dead organic matter, and soil organic carbon
</t>
    </r>
    <r>
      <rPr>
        <i/>
        <sz val="10"/>
        <color theme="1"/>
        <rFont val="Calibri"/>
        <family val="2"/>
        <scheme val="minor"/>
      </rPr>
      <t xml:space="preserve">
</t>
    </r>
    <r>
      <rPr>
        <sz val="10"/>
        <color theme="1"/>
        <rFont val="Calibri"/>
        <family val="2"/>
        <scheme val="minor"/>
      </rPr>
      <t xml:space="preserve">The indicator follows "one out, all out" based on evaluation of change in sub indicators. Sub indicators include land cover, land productivity, carbon stock. Baseline year for the indicator is 2015 and subsequent values for the indicator during each monitoring period are derived from the quantification/assessment of changes in sub indicators as to whether there has been a positive, negative or no change for each land unit relative to the baseline value.
</t>
    </r>
    <r>
      <rPr>
        <i/>
        <sz val="10"/>
        <color theme="1"/>
        <rFont val="Calibri"/>
        <family val="2"/>
        <scheme val="minor"/>
      </rPr>
      <t xml:space="preserve">
</t>
    </r>
    <r>
      <rPr>
        <b/>
        <sz val="11"/>
        <color theme="1"/>
        <rFont val="Ariel"/>
      </rPr>
      <t/>
    </r>
  </si>
  <si>
    <t xml:space="preserve">Indicators should be developed in alignment with SEEA Land Cover Account and the SEEA-EEA ecosystem extent account. The land cover classification in the SEEA Central Framework provides an agreed method in classifying land cover dominated by natural tree plants of more than 10 percent or more  and land use for forestry respectively. The SEEA-Ecosystem extent accounts further provide more flexibility to ensure an alignment with the sated FAO criteria. Through these accounting entries, the indicator on forest area as a percentage of total land area can be derived as well as the change for a given period of time.
The definition of forest in the SEEA follows that of FAO, which is same as that used in SEEA. </t>
  </si>
  <si>
    <t>Table of accounts relevant to all Full Possibilities</t>
  </si>
  <si>
    <t xml:space="preserve">Potential role for the biodiversity account but data limitations are a known constraint.  In reality it is unlikely to be possible to achieve a full alignment of the indicator with the SEEA at meaningful scales </t>
  </si>
  <si>
    <t>It is possible to align the ecosystem extent and condition accounts with the development of tourism infrastructure to understand how sustable this industry is in the context of habitat conversion and degradation (e.g., over use of diving sites in coral reefs).  It could also be possible to use ecosystem service accounts to make the links to ecotourism and the benefits of sustainable management of nature for recreational services.</t>
  </si>
  <si>
    <t>Not defined at the time of analysis</t>
  </si>
  <si>
    <t xml:space="preserve">The indicator could be generated by the SEEA-Water, identifying net economic use by water via physical flow accounts as the denominator for this indicator, it is likely that the denominator could be relatively easily calculated outside of the SEEA-Water or derived from the annual additions recorded in the SEEA-W asset accounts 
</t>
  </si>
  <si>
    <t>Total renewable water resources (TRWR) is sum of internal and external renewable water resources, where IRWR refers to long-term average annual flow of rivers and recharge of groundwater generated from endogenous precipitation and ERWR refers to flows entering a country, taking into consideration the quantity of flows reserved to upstream and downstream countries.
Total freshwater withdrawal is volume of freshwater extracted from sources (rivers, lakes aquifers). Calculated as sum of total water withdrawal by sector, minus direct use of wastewater, direct use of agricultural drainage water and use of desalinated water.</t>
  </si>
  <si>
    <t>While ecotourism and sustainable development of tourism infrastructure are important components of the overall picture for sustainable tourism, there is also a need to consider residuals and efficent resource use via the Central framework – notably: fossil fuel use in tourist transport; over abstraction of water; and, other wastes returned to the environment.</t>
  </si>
  <si>
    <t>The indicator provides a  useful indicator for ecosystem condition, although further testing is required of how well it can be used in an accounting context.</t>
  </si>
  <si>
    <t xml:space="preserve">The species habitat index can be downscaled and integrated into ecosystem condition accounts.  </t>
  </si>
  <si>
    <t>Further testing needs to be done here to evaluate the potential to integrate this indicator into ecosystem condition accounts.  This would also require establishing protected areas as discrete ecosystem accounting areas of interest</t>
  </si>
  <si>
    <t xml:space="preserve">Indicators addressing Aichi Targets 5 and 12 are typically constrained in their adequate geographic representation, the level of disaggregation they allow, their temporal resolution, and their scientific underpinning and transparency. The Species Habitat Indices are part of a new generation of indicators that address these limitations by utilizing ongoing, spatially and temporally highly resolved remote sensing at near global-extent, together with biodiversity observations, and adequate and transparent modelling frameworks. The indices build on detailed, remote-sensing informed maps of suitable habitat for single species. Maps are modelled using literature- and expert-based data on habitat restrictions and published land-cover products from MODIS and Landsat satellites available annually at 30 m and 1 km resolution. These detailed maps of habitat suitable for a species are validated with field data on species locations from surveys and citizen science.
</t>
  </si>
  <si>
    <t>Indicators addressing Aichi Targets 5 and 12 are typically constrained in their adequate geographic representation, the level of disaggregation they allow, their temporal resolution, and their scientifi_x001F_c underpinning and transparency. The Species Habitat Indices are part of a new generation of indicators that address these limitations by utilizing ongoing, spatially and temporally highly resolved remote sensing at near global-extent, together with biodiversity observations, and adequate and transparent modelling frameworks. The indices build on detailed, remote-sensing informed maps of suitable habitat for single species. Maps are modelled using literature- and expert-based data on habitat restrictions and published land-cover products from MODIS and Landsat satellites available annually at 30 m and 1 km resolution. These detailed maps of habitat suitable for a species are validated with _x001F_field data on species locations from surveys and citizen science.</t>
  </si>
  <si>
    <t>14.3.2</t>
  </si>
  <si>
    <t>It is possible to align the ecosystem extent (and possibly condition accounts) with the development of tourism infrastructure to understand how sustable this industry is in the context of habitat conversion and degradation (e.g., over use of diving sites in coral reefs).  It could also be possible to use ecosystem service accounts to make the links to ecotourism and the benefits of sustainable management of nature for recreational services.</t>
  </si>
  <si>
    <t>Distribution of Output Indicators with full possibilities</t>
  </si>
  <si>
    <t>This is the number of non SDG Indicators that are input indicators</t>
  </si>
  <si>
    <t>This is the total number of input indicators</t>
  </si>
  <si>
    <t xml:space="preserve">Assumed: Area of agricultural land under productive and sustainable agriculture / Total area of agricultural land </t>
  </si>
  <si>
    <t xml:space="preserve">The proposed data collection instrument for the nominator of the ratio indicator is an integrated farm survey. This can be supplemented with data from other sources, including data from monitoring systems. </t>
  </si>
  <si>
    <t xml:space="preserve">The land use classification in the SEEA Central Framework provides an agreed method in classifying agricultural area for the denominator of the ratio indicator. </t>
  </si>
  <si>
    <t>Ecosystem service supply and use accounts, integrated with ecosystem condition accounts for water quality, could be used to supplement the calculation of clean water provision to households. As could data from the SEEA-W</t>
  </si>
  <si>
    <t>Distinct</t>
  </si>
  <si>
    <t xml:space="preserve">Indicators should be developed in alignment with the Ecosystem Conditions and Extent Account of the SEEA Experimental Ecosystem Accounting, which accounts for changes in ecosystem conditions and extent including the characteristics of vegetation for the mountain areas. The land or extent accounts could be directly aligned or nested in the aggregations required for the index calculation.
How the existing proposed  indicator can address the target should be further explained. The indicator may also require additional tracking of trends in snowpack and glacial mass balance. 
</t>
  </si>
  <si>
    <t xml:space="preserve">Clear alignment with the SEEA EEA - following the Weber 2014 Biomass Carbon Accounting approach in the CBD Technical Series Report 77  </t>
  </si>
  <si>
    <t>The Webber 2014 approach for operationalizing the SEEA-EEA and the Biomass Carbon Accounts provide the framework to fully support this indicator.</t>
  </si>
  <si>
    <t>Ecosystem Services Supply (or SEEA-CF - physical flow) would provide data on the crops produced by agricultural ecosystems. This could allow for the estimation of the N embedded in outputs to be readily completed using standard co-efficient.  information on nitrogen application could be obtained from the SEEA-CF(residual Flow) accounts for fertiliser application (as per IPBES C.16)</t>
  </si>
  <si>
    <t>The indicator is explicitly grounded in the SEEA-Water, with significant progress observed for 140 countries.  
There is a clear opportunity to organise this data using the SEEA CF / W 'Residual' flow accounts - the underlying data is  already reasonably well aligned with the SEEA</t>
  </si>
  <si>
    <t>Clear opportunity to use Ecosystem Condition and SEEA_Water quality accounts for supporting the generation of this indicator.  However, there is likely to be significant effort required to align underlying data with this SEEA</t>
  </si>
  <si>
    <t>The indicator is explicitly grounded in the use of water by economic sectors, which could be achieved using the Physical Flow Accounts of SEEA-Water.  
Whilst some effort will be required to align underlying data to the SEEA this appears to be quite feasible
There is an interesting integration possibility here between thematic or ecosystem service supply and use accounts (spatial) and the non-spatial accounts of the SEEA-Water, that could explore perspective matches of the central framework and formal economic sectoral use of water</t>
  </si>
  <si>
    <t xml:space="preserve">The indicator could be generated by the SEEA-Water, identifying net economic use by water via physical flow accounts as the denominator for this indicator, it is likely that the denominator could be relatively easily calculated outside of the SEEA-Water or derived from the annual additions recorded in the SEEA-W asset accounts 
It appears that the underlying data for this indicator is already well-aligned with the SEEA
</t>
  </si>
  <si>
    <t>Alignments clearly possible, however, capturing information on seasonal wetlands accounts would require new structures where these are incidental with other land cover types.
There appears to be significant effort required n developing a methodological approach that would align data with the wall to wall coverage ambitions of the SEEA for wetlands.</t>
  </si>
  <si>
    <t>While ecotourism and sustainable development of tourism infrastructure are important components of the overall picture for sustainable tourism, there is also a need to consider residuals and efficient resource use via the Central framework – notably: fossil fuel use in tourist transport; over abstraction of water; and, other wastes returned to the environment.
There will be a need to create new accounting measurement approaches to align any existing data to the SEEA for calculating this indicator.  It is unclear what this require as the indicator calculation approach is not available at the current time</t>
  </si>
  <si>
    <t>If the SEEA was used to support this indicator development on a city by city basis this would require a fully spatial approach or a suitable sample of subnational urban applications. A national aggregate indicator could be produced with the provision of reliable national  population data.
It would appear to require little effort to align land cover data on urban extent to SEEA land or ecosystem accounts, although there are still ongoing methodological discussions on how to define urban are more generally.</t>
  </si>
  <si>
    <t>If the SEEA was used to support this indicator development on a city by city basis this would require a fully spatial approach or a suitable sample of subnational urban applications. 
Notwithstanding the above, aligning spatial data on green public spaces with urban SEEA applications should be straightforward</t>
  </si>
  <si>
    <t xml:space="preserve">This provides an input indicator for ecosystem condition that can be readily aligned with broad scale SEEA applications.  Testing is required with respect to establishing downscaling possibilities. </t>
  </si>
  <si>
    <t xml:space="preserve">The method proposed was theoretically sound, but in practice the chronic under-reporting of landings, the difficulty in obtaining measures on fish stocks, and the lack of agreement on determining the sustainable level of fish stocks, make this indicator less relevant. 
To align this indicator and its data to the SEEA relevant and practical, capacity development support is needed to strengthen country statistical capacity in measuring relevant component information of this indicator.  
</t>
  </si>
  <si>
    <t>The potential for the SEEA to assist in organising the biodiversity / condition data in an accounting format exists and this will help evaluate trade-offs with economic activities (e.g., fisheries, extraction or tourism). 
Currently the data underlying this indicator is produced via processes very different from the SEEA.  It is likely that substantial effort would be required to align the current indicator to the SEEA, possibly involving alternative calculation methods.
There is a perversity in that this indicator provides a disincentive to invest in identifying further KBAs as this will increase the magnitude of the denominator</t>
  </si>
  <si>
    <t xml:space="preserve">There is conceptual alignment, however, the effect of illegal and unregulated fishing needs to be considered in SIDS
SEEA related work has been progressed for the EU in developing Fish Biomass Accounts grounded in the SEEA-EEA approach that could provide a framework to help inform on sustainability of fish harvesting and landings values.  However, it is likely that SEEA based methodologies need to be developed to achieve a full alignment of data to generate this indicator </t>
  </si>
  <si>
    <t>SEEA-CF land and SEEA-EEA Extent accounts can directly support this indicator
Existing spatial Land Cover / Ecosystem Extent Data is generally well aligned to the SEEA to support the generation of this indicator</t>
  </si>
  <si>
    <t>There is clear potentially for the SEEA to support the generation of at least two sub indicators.
Existing data is already well aligned to incorporation into the SEEA for the calculation of these two sub indicators</t>
  </si>
  <si>
    <t>The Webber 2014 approach for operationalizing the SEEA-EEA and the Biomass Carbon Accounts provide the framework to fully support this indicator.
Existing data is spatial and could be readily aligned to the SEEA</t>
  </si>
  <si>
    <t>Establishing functional SEEA accounts can be considered as a binary indicator for meeting this target.
As the implementation of the SEEA is considered an indicator for SDG 15.9.1 the SEEA is, by definition, aligned with this indicator</t>
  </si>
  <si>
    <t>As the implementation of the SEEA is considered an indicator for SDG 15.9.1 the SEEA is, by definition, aligned with this indicator</t>
  </si>
  <si>
    <t>The indicator provides a  useful indicator for ecosystem condition, although further testing is required of how well it can be used in an accounting context.
The indicator is understood to be scalable to 1km grids, as such it would appear to be well aligned with the basic spatial unit considered in the SEEA EEA</t>
  </si>
  <si>
    <t>There is clear potential to generate this indicator using the land cover or use account for the SEEA CF
Existing spatial Land Cover / Ecosystem Extent Data is generally well aligned to the SEEA to support the generation of this indicator</t>
  </si>
  <si>
    <t>There is clear potential for the SEEA to support the derivation of this index.  However, the strength of the WET index is its ability to deal with missing data and combine trends from multiple sources with different time periods of observation.  Therefore, the type of consistent information the extent accounts for wetland would provide would negate the need for this indicator.  Note seasonal wetlands may be difficult to delineate - challenges exist with respect to classifying ecologically meaningful wetlands and their extents
In consideration of the above it is unclear if spatial data on wetland extent can be aligned to the wall to wall coverage that is the ambition of the SEEA-EEA</t>
  </si>
  <si>
    <t>Testing is required to establish if the data and methods used to calculate this indicator can be aligned with the national scales of the SEEA</t>
  </si>
  <si>
    <t xml:space="preserve">The potential to generate condition metrics from biodiversity accounts should be further tested. Work is already ongoing in Europe towards these ends: 
http://ec.europa.eu/environment/nature/capital_accounting/pdf/Species_(bird)_accounts_for_europe.pdf
It is possible to align this index at national scales to relevant ecosystem types via the SEEA.  Further testing is ongoing to evaluate options for downscaling this data to support spatially explicit ecosystem accounting approaches
 </t>
  </si>
  <si>
    <t xml:space="preserve">The potential exists to generate this data using Ecosystem Service Accounts (and SEEA-CF for formal economic benefits) and condition accounts, however, the accounting items would have to cover the 10 stated goals of the OHI.
Accounting for the above - it is likely to require significant effort to align SEEA indicators to the OHI </t>
  </si>
  <si>
    <t>The thematic carbon accounts of the SEEA EEA are already well aligned with the data necessary to calculate this indicator</t>
  </si>
  <si>
    <t>The Webber 2014 approach for operationalizing the SEEA-EEA and the Biomass Carbon accounts provide the framework to fully support this indicator. As such the methods exist to align the SEEA with this indicator</t>
  </si>
  <si>
    <t>The Webber 2014 approach for operationalizing the SEEA-EEA and the Biomass Carbon accounts provide the framework to fully support this indicator.  As such the methods exist to align the SEEA with this indicator</t>
  </si>
  <si>
    <t>Given demand for wood for construction, fuel and other uses comes from many sources capturing this in an ecosystem service supply account requires local scale information. At commercial scape data is more likely to be available within the SEEA CF and the World Bank have also developed a forest sourcebook aligned to the recording these flows.  As such data and methods are considered well aligned to the SEEA.</t>
  </si>
  <si>
    <t>Clear potential for agricultural productivity statistics from the SEEA (e.g., SEEA AFF) to be aligned to the generation of this indicator.</t>
  </si>
  <si>
    <t xml:space="preserve">The FAO generates data on land under cereal production that could be directly aligned with the SEEA.  However, further testing is required on how well this can be downscaled from national estimates. </t>
  </si>
  <si>
    <t>Existing data on agricultural production, where it exists, is likely to be suitable for directly align to the SEEA.  
Whilst it is unlikely that all countries would generate these accounts having some in place would hep improve estimation in other countries of grain production</t>
  </si>
  <si>
    <t>There is a clear opportunity to organise this data using the SEEA CF / W 'Residual' flow accounts.  However, it is unclear what approaches are currently used to estimate this indicator.  If they are based on household surveys rather that water distribution data then significant effort may be required to align data to the SEEA.</t>
  </si>
  <si>
    <t>Clear role for ecosystem condition accounts in organising this data for national reporting.  However, the type and comprehensiveness of wetland data will be variable and effort is likely to be required to harmonise this in a fashion that is aligned with the SEEA</t>
  </si>
  <si>
    <t>Even if these accounts were limited on coverage of inland fisheries within a country they would provide a source of information for transfer to other fisheries.
However, data and methods for recording the ecosystem service supply would likely required development to achieve an alignment to the SEEA.</t>
  </si>
  <si>
    <t xml:space="preserve">This indicator could be developed in alignment with the Biodiversity Account of the SEEA Experimental Ecosystem Accounting, which can include account for the status of threaten species  as defined by IUCN Red List categories and related criteria (i.e. Extinct, Critically  endangered, Endangered, Vulnerable, Near threatened, Least concern, Data deficient, Not evaluated). National RLIs are available for a number of countries and established weighting procedures exist for downscaling global estimates. This could provide national level estimates to inform the development of this indicator. 
The indocator could also service as an input indictor for ecosystem condition accounts should it be possible to achieve an integration of ecosystem typology data with the red list data.  
Inded there are several nested Red List indicators covered by the Aichi Targets that could be linked to habitat specialisation.  </t>
  </si>
  <si>
    <t>This indicator could be developed in alignment with the Biodiversity Account of the SEEA Experimental Ecosystem Accounting, which can include account for the status of threaten species  as defined by IUCN Red List categories and related criteria (i.e. Extinct, Critically  endangered, Endangered, Vulnerable, Near threatened, Least concern, Data deficient, Not evaluated). National RLIs are available for a number of countries and established weighting procedures exist for downscaling global estimates. This could provide national level estimates to inform the development of this indicator. The approach proposed to identify changes related to fisheries activities would allow the appropriate subset of species and their threat status over time to be isolated.</t>
  </si>
  <si>
    <t>It is apparent the  SEEA-EEA will contain information relevant to assessing extinction risk, for instance ecosystem extent accounts that could be aligned with the habitat preferences proposed for the IUCN and species population data. 
However, it should be noted that the red list process should be applied to all wild populations inside their natural range and to populations resulting from benign introductions. This may omit information on species relevant to ecosystem service provision. There is a significant data demand to collect all relevant data on these species in an account.
Given this indicator is a subset of the overall Red List indicator it is only considered a possibility for partial alignment, as the full dataset captured buy the overall Red List Index will be preferable for informing biodiversity and ecosystem condition accounting</t>
  </si>
  <si>
    <t>It is apparent the  SEEA-EEA will contain information relevant to assessing extinction risk, for instance ecosystem extent accounts that could be aligned with the habitat preferences proposed for the IUCN and species population data. 
Given this indicator is a subset of the overall Red List indicator it is only considered a possibility for partial alignment, as the full dataset captured buy the overall Red List Index will be preferable for informing biodiversity and ecosystem condition accounting</t>
  </si>
  <si>
    <t>This indicator could be developed in alignment with the Biodiversity Account of the SEEA Experimental Ecosystem Accounting, which can include account for the status of threaten species  as defined by IUCN Red List categories and related criteria (i.e. Extinct, Critically  endangered, Endangered, Vulnerable, Near threatened, Least concern, Data deficient, Not evaluated). National RLIs are available for a number of countries and established weighting procedures exist for downscaling global estimates. This could provide national level estimates to inform the development of this indicator. The approach proposed to identify changes related to potential utilisation would allow the appropriate subset of species and their threat status over time to be isolated.</t>
  </si>
  <si>
    <t>This indicator could be developed in alignment with the Biodiversity Account of the SEEA Experimental Ecosystem Accounting, which can include account for the status of threaten species  as defined by IUCN Red List categories and related criteria (i.e. Extinct, Critically  endangered, Endangered, Vulnerable, Near threatened, Least concern, Data deficient, Not evaluated). National RLIs are available for a number of countries and established weighting procedures exist for downscaling global estimates. This could provide national level estimates to inform the development of this indicator.  The approach proposed to identify changes related to climate change impacts would allow the appropriate sub-set of species and their threat status over time to be isolated.</t>
  </si>
  <si>
    <t>This indicator could be developed in alignment with the Biodiversity Account of the SEEA Experimental Ecosystem Accounting, which can include account for the status of threaten species  as defined by IUCN Red List categories and related criteria (i.e. Extinct, Critically  endangered, Endangered, Vulnerable, Near threatened, Least concern, Data deficient, Not evaluated). National RLIs are available for a number of countries and established weighting procedures exist for downscaling global estimates. This could provide national level estimates to inform the development of this indicator. The approach proposed to identify changes related to coral building species opens up possibilities for direct allignment to this ecosystem type, as such it is more amenable to integration with the SEEA than other subset of the redlist index</t>
  </si>
  <si>
    <t xml:space="preserve">It is apparent the  SEEA-EEA will contain information relevant to assessing extinction risk, for instance ecosystem extent accounts that could be aligned with the habitat preferences proposed for the IUCN and species population data. 
 The approach proposed to identify changes related to coral building species opens up possibilities for direct allignment to this ecosystem type, as such it is more amenable to integration with the SEEA than other subset of the red list index.  As such this indicator is considered to have a full possibility for allignment to the SEEA given its ecosystem sepcificity. </t>
  </si>
  <si>
    <t>UNECE Climate</t>
  </si>
</sst>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Calibri"/>
      <family val="2"/>
      <scheme val="minor"/>
    </font>
    <font>
      <b/>
      <sz val="10"/>
      <color theme="1"/>
      <name val="Arial"/>
      <family val="2"/>
    </font>
    <font>
      <b/>
      <u/>
      <sz val="12"/>
      <color theme="1"/>
      <name val="Arial"/>
      <family val="2"/>
    </font>
    <font>
      <b/>
      <sz val="11"/>
      <color theme="1"/>
      <name val="Arial"/>
      <family val="2"/>
    </font>
    <font>
      <b/>
      <sz val="14"/>
      <color theme="0"/>
      <name val="Arial"/>
      <family val="2"/>
    </font>
    <font>
      <sz val="11"/>
      <color theme="1"/>
      <name val="Arial"/>
      <family val="2"/>
    </font>
    <font>
      <sz val="11"/>
      <name val="Arial"/>
      <family val="2"/>
    </font>
    <font>
      <b/>
      <sz val="11"/>
      <name val="Arial"/>
      <family val="2"/>
    </font>
    <font>
      <b/>
      <sz val="11"/>
      <color theme="1"/>
      <name val="Ariel"/>
    </font>
    <font>
      <sz val="11"/>
      <color theme="1"/>
      <name val="Ariel"/>
    </font>
    <font>
      <b/>
      <sz val="11"/>
      <name val="Ariel"/>
    </font>
    <font>
      <i/>
      <sz val="11"/>
      <color theme="1"/>
      <name val="Ariel"/>
    </font>
    <font>
      <b/>
      <u/>
      <sz val="11"/>
      <color theme="1"/>
      <name val="Arial"/>
      <family val="2"/>
    </font>
    <font>
      <b/>
      <u/>
      <sz val="11"/>
      <name val="Arial"/>
      <family val="2"/>
    </font>
    <font>
      <sz val="10"/>
      <name val="Times New Roman"/>
      <family val="1"/>
    </font>
    <font>
      <u/>
      <sz val="11"/>
      <color theme="10"/>
      <name val="Calibri"/>
      <family val="2"/>
      <scheme val="minor"/>
    </font>
    <font>
      <b/>
      <sz val="10"/>
      <color theme="0"/>
      <name val="Arial"/>
      <family val="2"/>
    </font>
    <font>
      <b/>
      <u/>
      <sz val="10"/>
      <color theme="1"/>
      <name val="Arial"/>
      <family val="2"/>
    </font>
    <font>
      <sz val="10"/>
      <color theme="1"/>
      <name val="Arial"/>
      <family val="2"/>
    </font>
    <font>
      <sz val="11"/>
      <color rgb="FF1C2E36"/>
      <name val="Open Sans"/>
      <family val="2"/>
    </font>
    <font>
      <sz val="11"/>
      <color rgb="FF006100"/>
      <name val="Calibri"/>
      <family val="2"/>
      <scheme val="minor"/>
    </font>
    <font>
      <b/>
      <sz val="11"/>
      <color theme="1"/>
      <name val="Calibri"/>
      <family val="2"/>
      <scheme val="minor"/>
    </font>
    <font>
      <b/>
      <sz val="14"/>
      <color theme="1"/>
      <name val="Arial"/>
      <family val="2"/>
    </font>
    <font>
      <b/>
      <u/>
      <sz val="14"/>
      <color theme="1"/>
      <name val="Arial"/>
      <family val="2"/>
    </font>
    <font>
      <sz val="14"/>
      <color theme="1"/>
      <name val="Arial"/>
      <family val="2"/>
    </font>
    <font>
      <u/>
      <sz val="14"/>
      <color theme="10"/>
      <name val="Calibri"/>
      <family val="2"/>
      <scheme val="minor"/>
    </font>
    <font>
      <sz val="14"/>
      <color theme="1"/>
      <name val="Ariel"/>
    </font>
    <font>
      <sz val="14"/>
      <color theme="1"/>
      <name val="Calibri"/>
      <family val="2"/>
      <scheme val="minor"/>
    </font>
    <font>
      <sz val="14"/>
      <name val="Arial"/>
      <family val="2"/>
    </font>
    <font>
      <i/>
      <sz val="14"/>
      <color theme="1"/>
      <name val="Calibri"/>
      <family val="2"/>
      <scheme val="minor"/>
    </font>
    <font>
      <sz val="14"/>
      <color rgb="FF1C2E36"/>
      <name val="Open Sans"/>
      <family val="2"/>
    </font>
    <font>
      <b/>
      <sz val="14"/>
      <color theme="1"/>
      <name val="Calibri"/>
      <family val="2"/>
      <scheme val="minor"/>
    </font>
    <font>
      <u/>
      <sz val="11"/>
      <color theme="1"/>
      <name val="Calibri"/>
      <family val="2"/>
      <scheme val="minor"/>
    </font>
    <font>
      <b/>
      <u/>
      <sz val="11"/>
      <color theme="1"/>
      <name val="Calibri"/>
      <family val="2"/>
      <scheme val="minor"/>
    </font>
    <font>
      <sz val="11"/>
      <color rgb="FF1C2E36"/>
      <name val="Calibri"/>
      <family val="2"/>
      <scheme val="minor"/>
    </font>
    <font>
      <i/>
      <sz val="11"/>
      <color rgb="FF1C2E36"/>
      <name val="Calibri"/>
      <family val="2"/>
      <scheme val="minor"/>
    </font>
    <font>
      <u/>
      <sz val="11"/>
      <color theme="1"/>
      <name val="Arial"/>
      <family val="2"/>
    </font>
    <font>
      <b/>
      <sz val="10"/>
      <color theme="1"/>
      <name val="Calibri"/>
      <family val="2"/>
      <scheme val="minor"/>
    </font>
    <font>
      <sz val="10"/>
      <color theme="1"/>
      <name val="Calibri"/>
      <family val="2"/>
      <scheme val="minor"/>
    </font>
    <font>
      <i/>
      <sz val="11"/>
      <color theme="1"/>
      <name val="Calibri"/>
      <family val="2"/>
      <scheme val="minor"/>
    </font>
    <font>
      <b/>
      <sz val="10"/>
      <color theme="0"/>
      <name val="Calibri"/>
      <family val="2"/>
      <scheme val="minor"/>
    </font>
    <font>
      <b/>
      <u/>
      <sz val="10"/>
      <color theme="1"/>
      <name val="Calibri"/>
      <family val="2"/>
      <scheme val="minor"/>
    </font>
    <font>
      <i/>
      <sz val="10"/>
      <color theme="1"/>
      <name val="Calibri"/>
      <family val="2"/>
      <scheme val="minor"/>
    </font>
    <font>
      <u/>
      <sz val="10"/>
      <color theme="1"/>
      <name val="Calibri"/>
      <family val="2"/>
      <scheme val="minor"/>
    </font>
    <font>
      <sz val="1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3"/>
        <bgColor indexed="64"/>
      </patternFill>
    </fill>
    <fill>
      <patternFill patternType="solid">
        <fgColor rgb="FFC6EFCE"/>
      </patternFill>
    </fill>
    <fill>
      <patternFill patternType="solid">
        <fgColor rgb="FF00B0F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3">
    <xf numFmtId="0" fontId="0" fillId="0" borderId="0"/>
    <xf numFmtId="0" fontId="15" fillId="0" borderId="0" applyNumberFormat="0" applyFill="0" applyBorder="0" applyAlignment="0" applyProtection="0"/>
    <xf numFmtId="0" fontId="20" fillId="4" borderId="0" applyNumberFormat="0" applyBorder="0" applyAlignment="0" applyProtection="0"/>
  </cellStyleXfs>
  <cellXfs count="287">
    <xf numFmtId="0" fontId="0" fillId="0" borderId="0" xfId="0"/>
    <xf numFmtId="0" fontId="3" fillId="0" borderId="1" xfId="0" applyFont="1" applyFill="1" applyBorder="1" applyAlignment="1">
      <alignment vertical="top" wrapText="1"/>
    </xf>
    <xf numFmtId="0" fontId="5" fillId="0" borderId="1" xfId="0" applyFont="1" applyBorder="1"/>
    <xf numFmtId="0" fontId="7" fillId="0" borderId="1" xfId="0" applyFont="1" applyFill="1" applyBorder="1" applyAlignment="1">
      <alignment horizontal="left" vertical="top" wrapText="1"/>
    </xf>
    <xf numFmtId="0" fontId="3"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5" fillId="0" borderId="1" xfId="0" applyNumberFormat="1" applyFont="1" applyFill="1" applyBorder="1" applyAlignment="1">
      <alignment horizontal="left" vertical="top" wrapText="1"/>
    </xf>
    <xf numFmtId="0" fontId="6" fillId="0" borderId="1" xfId="0" applyNumberFormat="1" applyFont="1" applyFill="1" applyBorder="1" applyAlignment="1">
      <alignment vertical="top" wrapText="1"/>
    </xf>
    <xf numFmtId="0" fontId="3" fillId="0" borderId="1" xfId="0" applyNumberFormat="1" applyFont="1" applyFill="1" applyBorder="1" applyAlignment="1">
      <alignment horizontal="left" vertical="top" wrapText="1"/>
    </xf>
    <xf numFmtId="0" fontId="6" fillId="0" borderId="1" xfId="0" applyNumberFormat="1" applyFont="1" applyFill="1" applyBorder="1" applyAlignment="1">
      <alignment horizontal="left" vertical="top" wrapText="1"/>
    </xf>
    <xf numFmtId="0" fontId="5" fillId="0" borderId="1" xfId="0" applyFont="1" applyFill="1" applyBorder="1" applyAlignment="1">
      <alignment vertical="top" wrapText="1"/>
    </xf>
    <xf numFmtId="0" fontId="8" fillId="0" borderId="1" xfId="0" applyNumberFormat="1" applyFont="1" applyFill="1" applyBorder="1" applyAlignment="1">
      <alignment vertical="top" wrapText="1"/>
    </xf>
    <xf numFmtId="0" fontId="9" fillId="0" borderId="1" xfId="0" applyFont="1" applyFill="1" applyBorder="1" applyAlignment="1">
      <alignment vertical="top" wrapText="1"/>
    </xf>
    <xf numFmtId="0" fontId="9" fillId="0" borderId="1" xfId="0" applyNumberFormat="1" applyFont="1" applyFill="1" applyBorder="1" applyAlignment="1">
      <alignment vertical="top" wrapText="1"/>
    </xf>
    <xf numFmtId="0" fontId="10"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8" fillId="0" borderId="1"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1" fillId="2" borderId="1" xfId="0" applyFont="1" applyFill="1" applyBorder="1" applyAlignment="1">
      <alignment horizontal="left"/>
    </xf>
    <xf numFmtId="0" fontId="5"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1" fillId="2" borderId="1" xfId="0" applyFont="1" applyFill="1" applyBorder="1" applyAlignment="1">
      <alignment horizontal="left" wrapText="1"/>
    </xf>
    <xf numFmtId="0" fontId="14" fillId="0" borderId="1" xfId="0" applyFont="1" applyFill="1" applyBorder="1" applyAlignment="1">
      <alignment horizontal="left"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vertical="center" wrapText="1"/>
    </xf>
    <xf numFmtId="0" fontId="0" fillId="0" borderId="0" xfId="0" applyAlignment="1">
      <alignment horizontal="left" wrapText="1"/>
    </xf>
    <xf numFmtId="0" fontId="0" fillId="5" borderId="0" xfId="0" applyFill="1"/>
    <xf numFmtId="0" fontId="17" fillId="2" borderId="1" xfId="0" applyFont="1" applyFill="1" applyBorder="1" applyAlignment="1">
      <alignment horizontal="left" wrapText="1"/>
    </xf>
    <xf numFmtId="0" fontId="0" fillId="0" borderId="1" xfId="0" applyBorder="1" applyAlignment="1">
      <alignment horizontal="left" vertical="top" wrapText="1"/>
    </xf>
    <xf numFmtId="0" fontId="22" fillId="0" borderId="1" xfId="0" applyFont="1" applyFill="1" applyBorder="1" applyAlignment="1">
      <alignment vertical="top" wrapText="1"/>
    </xf>
    <xf numFmtId="0" fontId="24" fillId="0" borderId="1" xfId="0" applyFont="1" applyFill="1" applyBorder="1" applyAlignment="1">
      <alignment horizontal="left" vertical="top" wrapText="1"/>
    </xf>
    <xf numFmtId="0" fontId="22" fillId="0" borderId="1" xfId="0" applyFont="1" applyFill="1" applyBorder="1" applyAlignment="1">
      <alignment horizontal="left" vertical="top"/>
    </xf>
    <xf numFmtId="0" fontId="26" fillId="0" borderId="1" xfId="0" applyNumberFormat="1" applyFont="1" applyFill="1" applyBorder="1" applyAlignment="1">
      <alignment vertical="top" wrapText="1"/>
    </xf>
    <xf numFmtId="0" fontId="24" fillId="0" borderId="1" xfId="0" applyFont="1" applyFill="1" applyBorder="1" applyAlignment="1">
      <alignment vertical="top" wrapText="1"/>
    </xf>
    <xf numFmtId="0" fontId="24" fillId="0" borderId="3" xfId="0" applyFont="1" applyFill="1" applyBorder="1" applyAlignment="1">
      <alignment vertical="top" wrapText="1"/>
    </xf>
    <xf numFmtId="0" fontId="24" fillId="0" borderId="4" xfId="0" applyFont="1" applyFill="1" applyBorder="1" applyAlignment="1">
      <alignment vertical="top" wrapText="1"/>
    </xf>
    <xf numFmtId="0" fontId="22" fillId="0" borderId="3" xfId="0" applyFont="1" applyFill="1" applyBorder="1" applyAlignment="1">
      <alignment vertical="top" wrapText="1"/>
    </xf>
    <xf numFmtId="0" fontId="27" fillId="0" borderId="1" xfId="0" applyFont="1" applyFill="1" applyBorder="1" applyAlignment="1">
      <alignment vertical="top" wrapText="1"/>
    </xf>
    <xf numFmtId="0" fontId="0" fillId="0" borderId="1" xfId="0" applyFont="1" applyBorder="1" applyAlignment="1">
      <alignment horizontal="left" vertical="top" wrapText="1"/>
    </xf>
    <xf numFmtId="0" fontId="1" fillId="2" borderId="5" xfId="0" applyFont="1" applyFill="1" applyBorder="1" applyAlignment="1">
      <alignment horizontal="left" wrapText="1"/>
    </xf>
    <xf numFmtId="0" fontId="1" fillId="2" borderId="2" xfId="0" applyFont="1" applyFill="1" applyBorder="1" applyAlignment="1">
      <alignment horizontal="left"/>
    </xf>
    <xf numFmtId="0" fontId="9" fillId="0" borderId="2" xfId="0" applyFont="1" applyFill="1" applyBorder="1" applyAlignment="1">
      <alignment vertical="top" wrapText="1"/>
    </xf>
    <xf numFmtId="0" fontId="0" fillId="0" borderId="1" xfId="0" applyBorder="1" applyAlignment="1">
      <alignment wrapText="1"/>
    </xf>
    <xf numFmtId="0" fontId="0" fillId="0" borderId="1" xfId="0" applyBorder="1"/>
    <xf numFmtId="0" fontId="0" fillId="0" borderId="1" xfId="0" applyBorder="1" applyAlignment="1">
      <alignment vertical="top" wrapText="1"/>
    </xf>
    <xf numFmtId="0" fontId="1" fillId="2" borderId="1" xfId="0" applyFont="1" applyFill="1" applyBorder="1" applyAlignment="1">
      <alignment horizontal="left" vertical="top" wrapText="1"/>
    </xf>
    <xf numFmtId="0" fontId="21" fillId="0" borderId="1" xfId="0" applyFont="1" applyFill="1" applyBorder="1" applyAlignment="1">
      <alignment horizontal="left" vertical="top"/>
    </xf>
    <xf numFmtId="0" fontId="0" fillId="0" borderId="1" xfId="0" applyBorder="1" applyAlignment="1">
      <alignment vertical="top"/>
    </xf>
    <xf numFmtId="0" fontId="0" fillId="0" borderId="1" xfId="0" applyBorder="1" applyAlignment="1">
      <alignment horizontal="left" vertical="top"/>
    </xf>
    <xf numFmtId="0" fontId="15" fillId="0" borderId="1" xfId="1" applyBorder="1" applyAlignment="1">
      <alignment horizontal="left" vertical="top" wrapText="1"/>
    </xf>
    <xf numFmtId="0" fontId="0" fillId="0" borderId="1" xfId="0" applyNumberFormat="1" applyFont="1" applyFill="1" applyBorder="1" applyAlignment="1">
      <alignment horizontal="left" vertical="top" wrapText="1"/>
    </xf>
    <xf numFmtId="0" fontId="1" fillId="2" borderId="1" xfId="0" applyFont="1" applyFill="1" applyBorder="1" applyAlignment="1">
      <alignment horizontal="left" vertical="top"/>
    </xf>
    <xf numFmtId="0" fontId="0" fillId="0" borderId="0" xfId="0" applyAlignment="1">
      <alignment vertical="top"/>
    </xf>
    <xf numFmtId="0" fontId="22" fillId="0" borderId="1" xfId="0" applyFont="1" applyFill="1" applyBorder="1" applyAlignment="1">
      <alignment horizontal="left" vertical="top" wrapText="1"/>
    </xf>
    <xf numFmtId="0" fontId="0" fillId="0" borderId="1" xfId="0" applyFill="1" applyBorder="1" applyAlignment="1">
      <alignment vertical="top" wrapText="1"/>
    </xf>
    <xf numFmtId="0" fontId="0" fillId="0" borderId="1" xfId="0" applyFill="1" applyBorder="1" applyAlignment="1">
      <alignment wrapText="1"/>
    </xf>
    <xf numFmtId="0" fontId="0" fillId="0" borderId="0" xfId="0" applyFill="1"/>
    <xf numFmtId="0" fontId="22" fillId="0" borderId="7" xfId="0" applyFont="1" applyFill="1" applyBorder="1" applyAlignment="1">
      <alignment vertical="top" wrapText="1"/>
    </xf>
    <xf numFmtId="0" fontId="22" fillId="0" borderId="6" xfId="0" applyFont="1" applyFill="1" applyBorder="1" applyAlignment="1">
      <alignment horizontal="left" vertical="top"/>
    </xf>
    <xf numFmtId="0" fontId="0" fillId="0" borderId="1" xfId="0" applyFont="1" applyFill="1" applyBorder="1" applyAlignment="1">
      <alignment horizontal="left" vertical="top" wrapText="1"/>
    </xf>
    <xf numFmtId="0" fontId="21"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32" fillId="0" borderId="1" xfId="1" applyFont="1" applyFill="1" applyBorder="1" applyAlignment="1">
      <alignment horizontal="left" vertical="top" wrapText="1"/>
    </xf>
    <xf numFmtId="0" fontId="0" fillId="0" borderId="1" xfId="2" applyFont="1" applyFill="1" applyBorder="1" applyAlignment="1">
      <alignment horizontal="left" vertical="top" wrapText="1"/>
    </xf>
    <xf numFmtId="0" fontId="21" fillId="0" borderId="1" xfId="0" applyNumberFormat="1" applyFont="1" applyFill="1" applyBorder="1" applyAlignment="1">
      <alignment horizontal="left" vertical="top" wrapText="1"/>
    </xf>
    <xf numFmtId="0" fontId="0" fillId="0" borderId="3" xfId="0" applyFont="1" applyFill="1" applyBorder="1" applyAlignment="1">
      <alignment horizontal="left" vertical="top" wrapText="1"/>
    </xf>
    <xf numFmtId="0" fontId="21" fillId="0" borderId="3" xfId="0" applyFont="1" applyFill="1" applyBorder="1" applyAlignment="1">
      <alignment horizontal="left" vertical="top"/>
    </xf>
    <xf numFmtId="0" fontId="0" fillId="6" borderId="0" xfId="0" applyFill="1"/>
    <xf numFmtId="0" fontId="5" fillId="6" borderId="1" xfId="2" applyFont="1" applyFill="1" applyBorder="1" applyAlignment="1">
      <alignment vertical="top" wrapText="1"/>
    </xf>
    <xf numFmtId="0" fontId="5" fillId="6" borderId="1" xfId="0" applyFont="1" applyFill="1" applyBorder="1" applyAlignment="1">
      <alignment vertical="top" wrapText="1"/>
    </xf>
    <xf numFmtId="0" fontId="36" fillId="6" borderId="1" xfId="1" applyFont="1" applyFill="1" applyBorder="1" applyAlignment="1">
      <alignment vertical="top" wrapText="1"/>
    </xf>
    <xf numFmtId="0" fontId="5" fillId="6" borderId="1" xfId="0" applyFont="1" applyFill="1" applyBorder="1" applyAlignment="1">
      <alignment vertical="top"/>
    </xf>
    <xf numFmtId="0" fontId="37" fillId="0" borderId="1" xfId="0" applyFont="1" applyFill="1" applyBorder="1" applyAlignment="1">
      <alignment horizontal="left" vertical="top" wrapText="1"/>
    </xf>
    <xf numFmtId="0" fontId="1" fillId="0" borderId="1" xfId="0" applyFont="1" applyFill="1" applyBorder="1" applyAlignment="1">
      <alignment vertical="top" wrapText="1"/>
    </xf>
    <xf numFmtId="0" fontId="18" fillId="6" borderId="1" xfId="0" applyFont="1" applyFill="1" applyBorder="1" applyAlignment="1">
      <alignment vertical="top" wrapText="1"/>
    </xf>
    <xf numFmtId="0" fontId="37" fillId="0" borderId="1" xfId="0" applyFont="1" applyFill="1" applyBorder="1" applyAlignment="1">
      <alignment horizontal="left" vertical="top"/>
    </xf>
    <xf numFmtId="0" fontId="38" fillId="0" borderId="0" xfId="0" applyFont="1"/>
    <xf numFmtId="0" fontId="5" fillId="6" borderId="0" xfId="0" applyFont="1" applyFill="1" applyBorder="1"/>
    <xf numFmtId="0" fontId="1" fillId="0" borderId="7" xfId="0" applyFont="1" applyFill="1" applyBorder="1" applyAlignment="1">
      <alignment vertical="top" wrapText="1"/>
    </xf>
    <xf numFmtId="0" fontId="37" fillId="0" borderId="1" xfId="0" applyFont="1" applyBorder="1" applyAlignment="1">
      <alignment horizontal="left" vertical="top"/>
    </xf>
    <xf numFmtId="0" fontId="1" fillId="6" borderId="1" xfId="0" applyFont="1" applyFill="1" applyBorder="1" applyAlignment="1">
      <alignment vertical="top" wrapText="1"/>
    </xf>
    <xf numFmtId="0" fontId="3" fillId="6" borderId="1" xfId="0" applyFont="1" applyFill="1" applyBorder="1" applyAlignment="1">
      <alignment vertical="top" wrapText="1"/>
    </xf>
    <xf numFmtId="0" fontId="15" fillId="0" borderId="1" xfId="1" applyFill="1" applyBorder="1" applyAlignment="1">
      <alignment horizontal="left" vertical="top" wrapText="1"/>
    </xf>
    <xf numFmtId="0" fontId="1" fillId="2" borderId="5" xfId="0" applyFont="1" applyFill="1" applyBorder="1" applyAlignment="1">
      <alignment horizontal="left"/>
    </xf>
    <xf numFmtId="0" fontId="0" fillId="0" borderId="0" xfId="0" applyFill="1" applyBorder="1"/>
    <xf numFmtId="0" fontId="1" fillId="0" borderId="0" xfId="0" applyFont="1" applyFill="1" applyBorder="1" applyAlignment="1">
      <alignment horizontal="left"/>
    </xf>
    <xf numFmtId="0" fontId="0" fillId="0" borderId="2" xfId="0" applyBorder="1"/>
    <xf numFmtId="0" fontId="0" fillId="0" borderId="2" xfId="0" applyBorder="1" applyAlignment="1">
      <alignment horizontal="left" vertical="top"/>
    </xf>
    <xf numFmtId="0" fontId="0" fillId="0" borderId="1" xfId="0" applyFont="1" applyBorder="1" applyAlignment="1">
      <alignment wrapText="1"/>
    </xf>
    <xf numFmtId="0" fontId="0" fillId="0" borderId="1" xfId="0" applyFont="1" applyBorder="1"/>
    <xf numFmtId="0" fontId="3" fillId="0" borderId="5" xfId="0" applyFont="1" applyFill="1" applyBorder="1" applyAlignment="1">
      <alignment horizontal="left" vertical="top"/>
    </xf>
    <xf numFmtId="0" fontId="21" fillId="0" borderId="5" xfId="0" applyFont="1" applyFill="1" applyBorder="1" applyAlignment="1">
      <alignment horizontal="left" vertical="top"/>
    </xf>
    <xf numFmtId="0" fontId="0" fillId="0" borderId="10" xfId="0" applyBorder="1"/>
    <xf numFmtId="0" fontId="0" fillId="0" borderId="7" xfId="0" applyBorder="1" applyAlignment="1">
      <alignment wrapText="1"/>
    </xf>
    <xf numFmtId="0" fontId="0" fillId="0" borderId="7" xfId="0" applyBorder="1"/>
    <xf numFmtId="0" fontId="0" fillId="0" borderId="7" xfId="0" applyBorder="1" applyAlignment="1">
      <alignment vertical="top"/>
    </xf>
    <xf numFmtId="0" fontId="3" fillId="0" borderId="11" xfId="0" applyFont="1" applyFill="1" applyBorder="1" applyAlignment="1">
      <alignment horizontal="left" vertical="top"/>
    </xf>
    <xf numFmtId="0" fontId="3" fillId="0" borderId="5" xfId="0" applyFont="1" applyFill="1" applyBorder="1" applyAlignment="1">
      <alignment vertical="top" wrapText="1"/>
    </xf>
    <xf numFmtId="0" fontId="5" fillId="0" borderId="7" xfId="0" applyFont="1" applyFill="1" applyBorder="1" applyAlignment="1">
      <alignment horizontal="left" vertical="top" wrapText="1"/>
    </xf>
    <xf numFmtId="0" fontId="3" fillId="0" borderId="7" xfId="0" applyFont="1" applyFill="1" applyBorder="1" applyAlignment="1">
      <alignment horizontal="left" vertical="top"/>
    </xf>
    <xf numFmtId="0" fontId="0" fillId="0" borderId="2" xfId="0" applyFont="1" applyFill="1" applyBorder="1" applyAlignment="1">
      <alignment horizontal="left" vertical="top"/>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xf>
    <xf numFmtId="0" fontId="0" fillId="0" borderId="5" xfId="0" applyFont="1" applyFill="1" applyBorder="1" applyAlignment="1">
      <alignment horizontal="left" vertical="top" wrapText="1"/>
    </xf>
    <xf numFmtId="49" fontId="0" fillId="0" borderId="5" xfId="0" applyNumberFormat="1"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7" xfId="0" applyFont="1" applyFill="1" applyBorder="1" applyAlignment="1">
      <alignment horizontal="left" vertical="top"/>
    </xf>
    <xf numFmtId="0" fontId="5" fillId="6" borderId="2" xfId="0" applyFont="1" applyFill="1" applyBorder="1" applyAlignment="1">
      <alignment horizontal="left" vertical="top"/>
    </xf>
    <xf numFmtId="0" fontId="5" fillId="6" borderId="2" xfId="0" applyFont="1" applyFill="1" applyBorder="1" applyAlignment="1">
      <alignment vertical="top" wrapText="1"/>
    </xf>
    <xf numFmtId="0" fontId="5" fillId="6" borderId="5" xfId="0" applyFont="1" applyFill="1" applyBorder="1" applyAlignment="1">
      <alignment vertical="top"/>
    </xf>
    <xf numFmtId="0" fontId="5" fillId="6" borderId="5" xfId="0" applyFont="1" applyFill="1" applyBorder="1" applyAlignment="1">
      <alignment vertical="top" wrapText="1"/>
    </xf>
    <xf numFmtId="0" fontId="0" fillId="0" borderId="10" xfId="0" applyFont="1" applyFill="1" applyBorder="1" applyAlignment="1">
      <alignment horizontal="left" vertical="top"/>
    </xf>
    <xf numFmtId="0" fontId="0" fillId="0" borderId="7" xfId="0" applyFont="1" applyFill="1" applyBorder="1" applyAlignment="1">
      <alignment horizontal="left" vertical="top" wrapText="1"/>
    </xf>
    <xf numFmtId="0" fontId="0" fillId="0" borderId="7" xfId="0" applyFont="1" applyFill="1" applyBorder="1" applyAlignment="1">
      <alignment horizontal="left" vertical="top"/>
    </xf>
    <xf numFmtId="0" fontId="0" fillId="0" borderId="11" xfId="0" applyFont="1" applyFill="1" applyBorder="1" applyAlignment="1">
      <alignment horizontal="left" vertical="top"/>
    </xf>
    <xf numFmtId="0" fontId="21" fillId="0" borderId="1" xfId="0" applyFont="1" applyBorder="1"/>
    <xf numFmtId="0" fontId="27" fillId="0" borderId="3" xfId="0" applyFont="1" applyFill="1" applyBorder="1" applyAlignment="1">
      <alignment vertical="top"/>
    </xf>
    <xf numFmtId="0" fontId="5" fillId="0" borderId="1" xfId="0" applyFont="1" applyFill="1" applyBorder="1" applyAlignment="1">
      <alignment horizontal="left" vertical="top"/>
    </xf>
    <xf numFmtId="0" fontId="12" fillId="0" borderId="1" xfId="0" applyFont="1" applyFill="1" applyBorder="1" applyAlignment="1">
      <alignment horizontal="left" vertical="top"/>
    </xf>
    <xf numFmtId="0" fontId="21" fillId="0" borderId="0" xfId="0" applyFont="1" applyBorder="1"/>
    <xf numFmtId="0" fontId="0" fillId="0" borderId="0" xfId="0" applyFont="1" applyBorder="1"/>
    <xf numFmtId="0" fontId="38" fillId="0" borderId="1" xfId="0" applyFont="1" applyFill="1" applyBorder="1" applyAlignment="1">
      <alignment horizontal="left" vertical="top"/>
    </xf>
    <xf numFmtId="0" fontId="38" fillId="0" borderId="1" xfId="0" applyFont="1" applyFill="1" applyBorder="1" applyAlignment="1">
      <alignment horizontal="left" vertical="top" wrapText="1"/>
    </xf>
    <xf numFmtId="0" fontId="41" fillId="0" borderId="1" xfId="0" applyFont="1" applyFill="1" applyBorder="1" applyAlignment="1">
      <alignment horizontal="left" vertical="top"/>
    </xf>
    <xf numFmtId="0" fontId="38" fillId="0" borderId="1" xfId="0" applyNumberFormat="1" applyFont="1" applyFill="1" applyBorder="1" applyAlignment="1">
      <alignment horizontal="left" vertical="top" wrapText="1"/>
    </xf>
    <xf numFmtId="0" fontId="37" fillId="0" borderId="1" xfId="0" applyNumberFormat="1" applyFont="1" applyFill="1" applyBorder="1" applyAlignment="1">
      <alignment horizontal="left" vertical="top" wrapText="1"/>
    </xf>
    <xf numFmtId="0" fontId="38" fillId="0" borderId="6" xfId="0" applyFont="1" applyFill="1" applyBorder="1" applyAlignment="1">
      <alignment horizontal="left" vertical="top" wrapText="1"/>
    </xf>
    <xf numFmtId="0" fontId="43" fillId="0" borderId="1" xfId="1" applyFont="1" applyFill="1" applyBorder="1" applyAlignment="1">
      <alignment horizontal="left" vertical="top" wrapText="1"/>
    </xf>
    <xf numFmtId="0" fontId="38" fillId="0" borderId="5" xfId="0" applyFont="1" applyFill="1" applyBorder="1" applyAlignment="1">
      <alignment horizontal="left" vertical="top"/>
    </xf>
    <xf numFmtId="0" fontId="38" fillId="0" borderId="5" xfId="0" applyFont="1" applyFill="1" applyBorder="1" applyAlignment="1">
      <alignment horizontal="left" vertical="top" wrapText="1"/>
    </xf>
    <xf numFmtId="0" fontId="38" fillId="0" borderId="9" xfId="0" applyFont="1" applyFill="1" applyBorder="1" applyAlignment="1">
      <alignment horizontal="left" vertical="top"/>
    </xf>
    <xf numFmtId="0" fontId="38" fillId="0" borderId="2" xfId="0" applyFont="1" applyFill="1" applyBorder="1" applyAlignment="1">
      <alignment horizontal="left" vertical="top" wrapText="1"/>
    </xf>
    <xf numFmtId="0" fontId="40" fillId="3" borderId="8" xfId="0" applyFont="1" applyFill="1" applyBorder="1" applyAlignment="1">
      <alignment horizontal="center" vertical="top" wrapText="1"/>
    </xf>
    <xf numFmtId="0" fontId="40" fillId="3" borderId="6" xfId="0" applyFont="1" applyFill="1" applyBorder="1" applyAlignment="1">
      <alignment horizontal="center" vertical="top" wrapText="1"/>
    </xf>
    <xf numFmtId="0" fontId="40" fillId="3" borderId="9" xfId="0" applyFont="1" applyFill="1" applyBorder="1" applyAlignment="1">
      <alignment horizontal="center" vertical="top" wrapText="1"/>
    </xf>
    <xf numFmtId="49" fontId="38" fillId="0" borderId="1" xfId="0" quotePrefix="1" applyNumberFormat="1" applyFont="1" applyFill="1" applyBorder="1" applyAlignment="1">
      <alignment horizontal="left" vertical="top" wrapText="1"/>
    </xf>
    <xf numFmtId="49" fontId="38" fillId="0" borderId="1" xfId="0" applyNumberFormat="1" applyFont="1" applyFill="1" applyBorder="1" applyAlignment="1">
      <alignment horizontal="left" vertical="top" wrapText="1"/>
    </xf>
    <xf numFmtId="0" fontId="38" fillId="0" borderId="0" xfId="0" applyFont="1" applyFill="1" applyAlignment="1">
      <alignment horizontal="left" vertical="top" wrapText="1"/>
    </xf>
    <xf numFmtId="0" fontId="38" fillId="0" borderId="0" xfId="0" applyFont="1" applyFill="1" applyAlignment="1">
      <alignment horizontal="left" vertical="top"/>
    </xf>
    <xf numFmtId="49" fontId="37" fillId="0" borderId="1" xfId="0" applyNumberFormat="1" applyFont="1" applyFill="1" applyBorder="1" applyAlignment="1">
      <alignment horizontal="left" vertical="top" wrapText="1"/>
    </xf>
    <xf numFmtId="0" fontId="38" fillId="0" borderId="3" xfId="0" applyFont="1" applyFill="1" applyBorder="1" applyAlignment="1">
      <alignment horizontal="left" vertical="top" wrapText="1"/>
    </xf>
    <xf numFmtId="0" fontId="37" fillId="0" borderId="7" xfId="0" applyFont="1" applyFill="1" applyBorder="1" applyAlignment="1">
      <alignment horizontal="left" vertical="top" wrapText="1"/>
    </xf>
    <xf numFmtId="0" fontId="37" fillId="0" borderId="5" xfId="0" applyFont="1" applyFill="1" applyBorder="1" applyAlignment="1">
      <alignment horizontal="left" vertical="top"/>
    </xf>
    <xf numFmtId="0" fontId="37" fillId="0" borderId="5" xfId="0" applyFont="1" applyFill="1" applyBorder="1" applyAlignment="1">
      <alignment horizontal="left" vertical="top" wrapText="1"/>
    </xf>
    <xf numFmtId="0" fontId="37" fillId="0" borderId="2" xfId="0" applyFont="1" applyFill="1" applyBorder="1" applyAlignment="1">
      <alignment horizontal="left" vertical="top" wrapText="1"/>
    </xf>
    <xf numFmtId="0" fontId="37" fillId="0" borderId="2" xfId="0" applyNumberFormat="1" applyFont="1" applyFill="1" applyBorder="1" applyAlignment="1">
      <alignment horizontal="left" vertical="top" wrapText="1"/>
    </xf>
    <xf numFmtId="0" fontId="37" fillId="0" borderId="2" xfId="0" applyFont="1" applyFill="1" applyBorder="1" applyAlignment="1">
      <alignment horizontal="left" vertical="top"/>
    </xf>
    <xf numFmtId="0" fontId="37" fillId="0" borderId="1" xfId="2" applyFont="1" applyFill="1" applyBorder="1" applyAlignment="1">
      <alignment horizontal="left" vertical="top" wrapText="1"/>
    </xf>
    <xf numFmtId="0" fontId="16" fillId="0" borderId="8"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0" fillId="0" borderId="2" xfId="0" applyFill="1" applyBorder="1" applyAlignment="1">
      <alignment wrapText="1"/>
    </xf>
    <xf numFmtId="0" fontId="0" fillId="0" borderId="6" xfId="0" applyFill="1" applyBorder="1" applyAlignment="1">
      <alignment wrapText="1"/>
    </xf>
    <xf numFmtId="0" fontId="0" fillId="0" borderId="1" xfId="0" applyFill="1" applyBorder="1" applyAlignment="1">
      <alignment horizontal="left" vertical="top" wrapText="1"/>
    </xf>
    <xf numFmtId="0" fontId="0" fillId="0" borderId="5" xfId="0" applyFill="1" applyBorder="1" applyAlignment="1">
      <alignment wrapText="1"/>
    </xf>
    <xf numFmtId="0" fontId="0" fillId="0" borderId="10" xfId="0" applyFill="1" applyBorder="1" applyAlignment="1">
      <alignment wrapText="1"/>
    </xf>
    <xf numFmtId="0" fontId="0" fillId="0" borderId="7" xfId="0" applyFill="1" applyBorder="1" applyAlignment="1">
      <alignment wrapText="1"/>
    </xf>
    <xf numFmtId="0" fontId="5" fillId="0" borderId="7" xfId="0" applyFont="1" applyFill="1" applyBorder="1" applyAlignment="1">
      <alignment vertical="top" wrapText="1"/>
    </xf>
    <xf numFmtId="0" fontId="0" fillId="0" borderId="11" xfId="0" applyFill="1" applyBorder="1" applyAlignment="1">
      <alignment wrapText="1"/>
    </xf>
    <xf numFmtId="0" fontId="1" fillId="0" borderId="1" xfId="0" applyFont="1" applyFill="1" applyBorder="1" applyAlignment="1">
      <alignment horizontal="left"/>
    </xf>
    <xf numFmtId="0" fontId="1" fillId="0" borderId="2" xfId="0" applyFont="1" applyFill="1" applyBorder="1" applyAlignment="1">
      <alignment horizontal="left"/>
    </xf>
    <xf numFmtId="0" fontId="17" fillId="0" borderId="1" xfId="0" applyFont="1" applyFill="1" applyBorder="1" applyAlignment="1">
      <alignment horizontal="left" wrapText="1"/>
    </xf>
    <xf numFmtId="0" fontId="0" fillId="0" borderId="2" xfId="0" applyFill="1" applyBorder="1"/>
    <xf numFmtId="0" fontId="0" fillId="0" borderId="1" xfId="0" applyFill="1" applyBorder="1"/>
    <xf numFmtId="0" fontId="1" fillId="0" borderId="1" xfId="0" applyFont="1" applyFill="1" applyBorder="1" applyAlignment="1">
      <alignment wrapText="1"/>
    </xf>
    <xf numFmtId="0" fontId="0" fillId="0" borderId="10" xfId="0" applyFill="1" applyBorder="1"/>
    <xf numFmtId="0" fontId="0" fillId="0" borderId="7" xfId="0" applyFill="1" applyBorder="1"/>
    <xf numFmtId="0" fontId="5" fillId="0" borderId="2" xfId="0" applyFont="1" applyFill="1" applyBorder="1" applyAlignment="1">
      <alignment vertical="top" wrapText="1"/>
    </xf>
    <xf numFmtId="0" fontId="5" fillId="0" borderId="1" xfId="2" applyFont="1" applyFill="1" applyBorder="1" applyAlignment="1">
      <alignment vertical="top" wrapText="1"/>
    </xf>
    <xf numFmtId="0" fontId="18" fillId="0" borderId="1" xfId="0" applyFont="1" applyFill="1" applyBorder="1" applyAlignment="1">
      <alignment vertical="top" wrapText="1"/>
    </xf>
    <xf numFmtId="0" fontId="5" fillId="0" borderId="5" xfId="0" applyFont="1" applyFill="1" applyBorder="1" applyAlignment="1">
      <alignment vertical="top" wrapText="1"/>
    </xf>
    <xf numFmtId="0" fontId="15" fillId="0" borderId="1" xfId="1" applyFill="1" applyBorder="1" applyAlignment="1">
      <alignment vertical="top" wrapText="1"/>
    </xf>
    <xf numFmtId="0" fontId="0" fillId="0" borderId="0" xfId="0" applyFill="1" applyAlignment="1">
      <alignment vertical="top" wrapText="1"/>
    </xf>
    <xf numFmtId="0" fontId="27" fillId="0" borderId="1" xfId="0" applyFont="1" applyFill="1" applyBorder="1" applyAlignment="1">
      <alignment wrapText="1"/>
    </xf>
    <xf numFmtId="0" fontId="16" fillId="0" borderId="1" xfId="0" applyFont="1" applyFill="1" applyBorder="1" applyAlignment="1">
      <alignment horizontal="center" vertical="center" wrapText="1"/>
    </xf>
    <xf numFmtId="0" fontId="21" fillId="0" borderId="2" xfId="0" applyFont="1" applyFill="1" applyBorder="1" applyAlignment="1">
      <alignment horizontal="left" vertical="top"/>
    </xf>
    <xf numFmtId="0" fontId="33" fillId="0" borderId="1" xfId="0" applyFont="1" applyFill="1" applyBorder="1" applyAlignment="1">
      <alignment horizontal="left" vertical="top" wrapText="1"/>
    </xf>
    <xf numFmtId="0" fontId="34" fillId="0" borderId="0" xfId="0" applyFont="1" applyFill="1" applyAlignment="1">
      <alignment horizontal="left" vertical="top" wrapText="1"/>
    </xf>
    <xf numFmtId="0" fontId="15" fillId="0" borderId="1" xfId="1" applyFont="1" applyFill="1" applyBorder="1" applyAlignment="1">
      <alignment horizontal="left" vertical="top" wrapText="1"/>
    </xf>
    <xf numFmtId="0" fontId="0" fillId="0" borderId="0" xfId="0" applyFont="1" applyFill="1" applyAlignment="1">
      <alignment horizontal="left" vertical="top"/>
    </xf>
    <xf numFmtId="0" fontId="34" fillId="0" borderId="1" xfId="0" applyFont="1" applyFill="1" applyBorder="1" applyAlignment="1">
      <alignment horizontal="left" vertical="top"/>
    </xf>
    <xf numFmtId="0" fontId="0" fillId="0" borderId="11" xfId="0" applyFont="1" applyFill="1" applyBorder="1" applyAlignment="1">
      <alignment horizontal="left" vertical="top" wrapText="1"/>
    </xf>
    <xf numFmtId="0" fontId="1" fillId="0" borderId="1" xfId="0" applyFont="1" applyFill="1" applyBorder="1" applyAlignment="1">
      <alignment horizontal="left" wrapText="1"/>
    </xf>
    <xf numFmtId="0" fontId="1" fillId="0" borderId="1" xfId="0" applyFont="1" applyFill="1" applyBorder="1" applyAlignment="1">
      <alignment horizontal="left" vertical="top"/>
    </xf>
    <xf numFmtId="0" fontId="1" fillId="0" borderId="5" xfId="0" applyFont="1" applyFill="1" applyBorder="1" applyAlignment="1">
      <alignment horizontal="left"/>
    </xf>
    <xf numFmtId="0" fontId="0" fillId="0" borderId="1" xfId="0" applyFill="1" applyBorder="1" applyAlignment="1">
      <alignment vertical="top"/>
    </xf>
    <xf numFmtId="0" fontId="0" fillId="0" borderId="5" xfId="0" applyFill="1" applyBorder="1"/>
    <xf numFmtId="0" fontId="1" fillId="0" borderId="2" xfId="0" applyFont="1" applyFill="1" applyBorder="1" applyAlignment="1">
      <alignment horizontal="left" wrapText="1"/>
    </xf>
    <xf numFmtId="0" fontId="1" fillId="0" borderId="1" xfId="0" applyFont="1" applyFill="1" applyBorder="1" applyAlignment="1">
      <alignment horizontal="left" vertical="top" wrapText="1"/>
    </xf>
    <xf numFmtId="0" fontId="1" fillId="0" borderId="5" xfId="0" applyFont="1" applyFill="1" applyBorder="1" applyAlignment="1">
      <alignment horizontal="left" wrapText="1"/>
    </xf>
    <xf numFmtId="0" fontId="15" fillId="0" borderId="1" xfId="1" applyFill="1" applyBorder="1" applyAlignment="1">
      <alignment wrapText="1"/>
    </xf>
    <xf numFmtId="49" fontId="6" fillId="0" borderId="1" xfId="0" applyNumberFormat="1" applyFont="1" applyFill="1" applyBorder="1" applyAlignment="1">
      <alignment vertical="top" wrapText="1"/>
    </xf>
    <xf numFmtId="0" fontId="0" fillId="0" borderId="1" xfId="0" applyFont="1" applyFill="1" applyBorder="1" applyAlignment="1">
      <alignment vertical="top" wrapText="1"/>
    </xf>
    <xf numFmtId="0" fontId="21" fillId="0" borderId="5" xfId="0" applyFont="1" applyFill="1" applyBorder="1" applyAlignment="1">
      <alignment wrapText="1"/>
    </xf>
    <xf numFmtId="0" fontId="5" fillId="0" borderId="1" xfId="0" applyFont="1" applyFill="1" applyBorder="1"/>
    <xf numFmtId="0" fontId="0" fillId="0" borderId="7" xfId="0" applyFill="1" applyBorder="1" applyAlignment="1">
      <alignment vertical="top"/>
    </xf>
    <xf numFmtId="0" fontId="5" fillId="0" borderId="7" xfId="0" applyFont="1" applyFill="1" applyBorder="1"/>
    <xf numFmtId="49" fontId="5" fillId="0" borderId="7" xfId="0" applyNumberFormat="1" applyFont="1" applyFill="1" applyBorder="1" applyAlignment="1">
      <alignment vertical="top" wrapText="1"/>
    </xf>
    <xf numFmtId="0" fontId="0" fillId="0" borderId="11" xfId="0" applyFill="1" applyBorder="1"/>
    <xf numFmtId="0" fontId="1" fillId="2" borderId="6" xfId="0" applyFont="1" applyFill="1" applyBorder="1" applyAlignment="1">
      <alignment horizontal="left" wrapText="1"/>
    </xf>
    <xf numFmtId="0" fontId="4" fillId="0" borderId="6" xfId="0" applyFont="1" applyFill="1" applyBorder="1" applyAlignment="1">
      <alignment horizontal="center" vertical="center" wrapText="1"/>
    </xf>
    <xf numFmtId="0" fontId="0" fillId="0" borderId="2" xfId="0" applyFill="1" applyBorder="1" applyAlignment="1">
      <alignment horizontal="left" vertical="top"/>
    </xf>
    <xf numFmtId="0" fontId="22" fillId="0" borderId="2" xfId="0" applyFont="1" applyFill="1" applyBorder="1" applyAlignment="1">
      <alignment vertical="top" wrapText="1"/>
    </xf>
    <xf numFmtId="0" fontId="22" fillId="0" borderId="10" xfId="0" applyFont="1" applyFill="1" applyBorder="1" applyAlignment="1">
      <alignment vertical="top" wrapText="1"/>
    </xf>
    <xf numFmtId="0" fontId="22" fillId="0" borderId="12" xfId="0" applyFont="1" applyFill="1" applyBorder="1" applyAlignment="1">
      <alignment vertical="top" wrapText="1"/>
    </xf>
    <xf numFmtId="0" fontId="24" fillId="0" borderId="5" xfId="0" applyFont="1" applyFill="1" applyBorder="1" applyAlignment="1">
      <alignment horizontal="left" vertical="top" wrapText="1"/>
    </xf>
    <xf numFmtId="0" fontId="24" fillId="0" borderId="5" xfId="0" applyFont="1" applyFill="1" applyBorder="1" applyAlignment="1">
      <alignment vertical="top" wrapText="1"/>
    </xf>
    <xf numFmtId="0" fontId="27" fillId="0" borderId="7" xfId="0" applyFont="1" applyFill="1" applyBorder="1" applyAlignment="1">
      <alignment vertical="top"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22" fillId="0" borderId="2" xfId="0" applyFont="1" applyFill="1" applyBorder="1" applyAlignment="1">
      <alignment horizontal="left"/>
    </xf>
    <xf numFmtId="0" fontId="22" fillId="0" borderId="1" xfId="0" applyFont="1" applyFill="1" applyBorder="1" applyAlignment="1">
      <alignment horizontal="left" wrapText="1"/>
    </xf>
    <xf numFmtId="0" fontId="22" fillId="0" borderId="1" xfId="0" applyFont="1" applyFill="1" applyBorder="1" applyAlignment="1">
      <alignment horizontal="left"/>
    </xf>
    <xf numFmtId="0" fontId="22" fillId="0" borderId="5" xfId="0" applyFont="1" applyFill="1" applyBorder="1" applyAlignment="1">
      <alignment horizontal="left"/>
    </xf>
    <xf numFmtId="0" fontId="24" fillId="0" borderId="1" xfId="0" applyFont="1" applyFill="1" applyBorder="1" applyAlignment="1">
      <alignment horizontal="center" vertical="center" wrapText="1"/>
    </xf>
    <xf numFmtId="0" fontId="24" fillId="0" borderId="1" xfId="0" applyFont="1" applyFill="1" applyBorder="1"/>
    <xf numFmtId="49" fontId="24" fillId="0" borderId="1" xfId="0" applyNumberFormat="1" applyFont="1" applyFill="1" applyBorder="1" applyAlignment="1">
      <alignmen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vertical="top"/>
    </xf>
    <xf numFmtId="0" fontId="22" fillId="0" borderId="2" xfId="0" applyFont="1" applyFill="1" applyBorder="1" applyAlignment="1">
      <alignment horizontal="left" wrapText="1"/>
    </xf>
    <xf numFmtId="0" fontId="23" fillId="0" borderId="1" xfId="0" applyFont="1" applyFill="1" applyBorder="1" applyAlignment="1">
      <alignment horizontal="left"/>
    </xf>
    <xf numFmtId="0" fontId="22" fillId="0" borderId="5" xfId="0" applyFont="1" applyFill="1" applyBorder="1" applyAlignment="1">
      <alignment horizontal="left" vertical="top"/>
    </xf>
    <xf numFmtId="49" fontId="22" fillId="0" borderId="1" xfId="0" applyNumberFormat="1" applyFont="1" applyFill="1" applyBorder="1" applyAlignment="1">
      <alignment vertical="top" wrapText="1"/>
    </xf>
    <xf numFmtId="0" fontId="28" fillId="0" borderId="1" xfId="0" applyFont="1" applyFill="1" applyBorder="1" applyAlignment="1">
      <alignment vertical="top" wrapText="1"/>
    </xf>
    <xf numFmtId="49" fontId="22" fillId="0" borderId="5" xfId="0" applyNumberFormat="1" applyFont="1" applyFill="1" applyBorder="1" applyAlignment="1">
      <alignment vertical="top" wrapText="1"/>
    </xf>
    <xf numFmtId="0" fontId="27" fillId="0" borderId="0" xfId="0" applyFont="1" applyFill="1" applyAlignment="1">
      <alignment vertical="top" wrapText="1"/>
    </xf>
    <xf numFmtId="0" fontId="25" fillId="0" borderId="1" xfId="1" applyFont="1" applyFill="1" applyBorder="1" applyAlignment="1">
      <alignment vertical="top" wrapText="1"/>
    </xf>
    <xf numFmtId="49" fontId="24" fillId="0" borderId="5" xfId="0" applyNumberFormat="1" applyFont="1" applyFill="1" applyBorder="1" applyAlignment="1">
      <alignment vertical="top" wrapText="1"/>
    </xf>
    <xf numFmtId="49" fontId="28" fillId="0" borderId="1" xfId="0" applyNumberFormat="1" applyFont="1" applyFill="1" applyBorder="1" applyAlignment="1">
      <alignment vertical="top" wrapText="1"/>
    </xf>
    <xf numFmtId="0" fontId="22" fillId="0" borderId="5" xfId="0" applyFont="1" applyFill="1" applyBorder="1" applyAlignment="1">
      <alignment vertical="top" wrapText="1"/>
    </xf>
    <xf numFmtId="0" fontId="6" fillId="0" borderId="1" xfId="0" applyFont="1" applyFill="1" applyBorder="1" applyAlignment="1">
      <alignment vertical="top" wrapText="1"/>
    </xf>
    <xf numFmtId="0" fontId="27" fillId="0" borderId="1" xfId="0" applyFont="1" applyFill="1" applyBorder="1" applyAlignment="1">
      <alignment vertical="top"/>
    </xf>
    <xf numFmtId="0" fontId="15" fillId="0" borderId="1" xfId="1" applyFill="1" applyBorder="1" applyAlignment="1">
      <alignment vertical="top"/>
    </xf>
    <xf numFmtId="0" fontId="0" fillId="0" borderId="5" xfId="0" applyFill="1" applyBorder="1" applyAlignment="1">
      <alignment vertical="top"/>
    </xf>
    <xf numFmtId="49" fontId="5" fillId="0" borderId="1" xfId="0" applyNumberFormat="1" applyFont="1" applyFill="1" applyBorder="1" applyAlignment="1">
      <alignment vertical="top" wrapText="1"/>
    </xf>
    <xf numFmtId="0" fontId="27" fillId="0" borderId="0" xfId="0" applyFont="1" applyFill="1" applyAlignment="1">
      <alignment vertical="top"/>
    </xf>
    <xf numFmtId="0" fontId="24" fillId="0" borderId="2" xfId="0" applyFont="1" applyFill="1" applyBorder="1" applyAlignment="1">
      <alignment vertical="top" wrapText="1"/>
    </xf>
    <xf numFmtId="0" fontId="24" fillId="0" borderId="9" xfId="0" applyFont="1" applyFill="1" applyBorder="1" applyAlignment="1">
      <alignment vertical="top" wrapText="1"/>
    </xf>
    <xf numFmtId="0" fontId="27" fillId="0" borderId="5" xfId="0" applyFont="1" applyFill="1" applyBorder="1" applyAlignment="1">
      <alignment vertical="top"/>
    </xf>
    <xf numFmtId="0" fontId="27" fillId="0" borderId="5" xfId="0" applyFont="1" applyFill="1" applyBorder="1" applyAlignment="1">
      <alignment vertical="top" wrapText="1"/>
    </xf>
    <xf numFmtId="0" fontId="0" fillId="0" borderId="0" xfId="0" applyFill="1" applyAlignment="1">
      <alignment vertical="top"/>
    </xf>
    <xf numFmtId="0" fontId="31" fillId="0" borderId="1" xfId="0" applyFont="1" applyFill="1" applyBorder="1" applyAlignment="1">
      <alignment vertical="top" wrapText="1"/>
    </xf>
    <xf numFmtId="0" fontId="15" fillId="0" borderId="0" xfId="1" applyFill="1" applyAlignment="1">
      <alignment vertical="top" wrapText="1"/>
    </xf>
    <xf numFmtId="0" fontId="30" fillId="0" borderId="1" xfId="0" applyFont="1" applyFill="1" applyBorder="1" applyAlignment="1">
      <alignment vertical="top" wrapText="1"/>
    </xf>
    <xf numFmtId="0" fontId="27" fillId="0" borderId="1" xfId="0" applyFont="1" applyFill="1" applyBorder="1" applyAlignment="1">
      <alignment horizontal="left" vertical="top" wrapText="1"/>
    </xf>
    <xf numFmtId="0" fontId="27" fillId="0" borderId="7" xfId="0" applyFont="1" applyFill="1" applyBorder="1" applyAlignment="1">
      <alignment vertical="top"/>
    </xf>
    <xf numFmtId="0" fontId="15" fillId="0" borderId="7" xfId="1" applyFill="1" applyBorder="1" applyAlignment="1">
      <alignment vertical="top" wrapText="1"/>
    </xf>
    <xf numFmtId="0" fontId="27" fillId="0" borderId="11" xfId="0" applyFont="1" applyFill="1" applyBorder="1" applyAlignment="1">
      <alignment vertical="top" wrapText="1"/>
    </xf>
    <xf numFmtId="0" fontId="5" fillId="0" borderId="5" xfId="0" applyFont="1" applyFill="1" applyBorder="1" applyAlignment="1">
      <alignment horizontal="left" vertical="top" wrapText="1"/>
    </xf>
    <xf numFmtId="0" fontId="3" fillId="0" borderId="5" xfId="0" applyNumberFormat="1" applyFont="1" applyFill="1" applyBorder="1" applyAlignment="1">
      <alignment vertical="top" wrapText="1"/>
    </xf>
    <xf numFmtId="0" fontId="9" fillId="0" borderId="5" xfId="0" applyNumberFormat="1" applyFont="1" applyFill="1" applyBorder="1" applyAlignment="1">
      <alignment vertical="top" wrapText="1"/>
    </xf>
    <xf numFmtId="0" fontId="9" fillId="0" borderId="7" xfId="0" applyNumberFormat="1" applyFont="1" applyFill="1" applyBorder="1" applyAlignment="1">
      <alignment vertical="top" wrapText="1"/>
    </xf>
    <xf numFmtId="0" fontId="9" fillId="0" borderId="11" xfId="0" applyNumberFormat="1" applyFont="1" applyFill="1" applyBorder="1" applyAlignment="1">
      <alignment vertical="top" wrapText="1"/>
    </xf>
    <xf numFmtId="0" fontId="5" fillId="0" borderId="5" xfId="0" applyFont="1" applyBorder="1"/>
    <xf numFmtId="0" fontId="5" fillId="0" borderId="0" xfId="0" applyFont="1" applyBorder="1"/>
    <xf numFmtId="0" fontId="0" fillId="0" borderId="0" xfId="0" applyBorder="1"/>
    <xf numFmtId="0" fontId="5" fillId="0" borderId="6" xfId="0" applyFont="1" applyBorder="1"/>
    <xf numFmtId="0" fontId="5" fillId="0" borderId="9" xfId="0" applyFont="1" applyBorder="1"/>
    <xf numFmtId="0" fontId="0" fillId="0" borderId="0" xfId="0" applyFont="1" applyBorder="1" applyAlignment="1">
      <alignment wrapText="1"/>
    </xf>
    <xf numFmtId="0" fontId="5" fillId="0" borderId="1" xfId="0" applyFont="1" applyFill="1" applyBorder="1" applyAlignment="1">
      <alignment vertical="top"/>
    </xf>
    <xf numFmtId="0" fontId="3" fillId="0" borderId="0" xfId="0" applyFont="1" applyFill="1" applyBorder="1" applyAlignment="1">
      <alignment horizontal="left" vertical="top"/>
    </xf>
    <xf numFmtId="0" fontId="21" fillId="0" borderId="1" xfId="0" applyFont="1" applyFill="1" applyBorder="1" applyAlignment="1">
      <alignment vertical="top"/>
    </xf>
    <xf numFmtId="0" fontId="21" fillId="0" borderId="5" xfId="0" applyFont="1" applyFill="1" applyBorder="1" applyAlignment="1">
      <alignment horizontal="left" vertical="top" wrapText="1"/>
    </xf>
    <xf numFmtId="0" fontId="0" fillId="0" borderId="5" xfId="0" applyFill="1" applyBorder="1" applyAlignment="1">
      <alignment horizontal="left" vertical="top" wrapText="1"/>
    </xf>
    <xf numFmtId="49" fontId="6" fillId="0" borderId="1" xfId="0" quotePrefix="1" applyNumberFormat="1" applyFont="1" applyFill="1" applyBorder="1" applyAlignment="1">
      <alignment vertical="top" wrapText="1"/>
    </xf>
    <xf numFmtId="0" fontId="7" fillId="0" borderId="1" xfId="0" applyFont="1" applyFill="1" applyBorder="1" applyAlignment="1">
      <alignment vertical="top" wrapText="1"/>
    </xf>
    <xf numFmtId="0" fontId="6" fillId="0" borderId="5" xfId="0" applyFont="1" applyFill="1" applyBorder="1" applyAlignment="1">
      <alignment vertical="top" wrapText="1"/>
    </xf>
    <xf numFmtId="0" fontId="12" fillId="0" borderId="5" xfId="0" applyFont="1" applyFill="1" applyBorder="1" applyAlignment="1">
      <alignment horizontal="left" vertical="top"/>
    </xf>
    <xf numFmtId="0" fontId="7" fillId="0" borderId="5" xfId="0" applyFont="1" applyFill="1" applyBorder="1" applyAlignment="1">
      <alignment vertical="top" wrapText="1"/>
    </xf>
    <xf numFmtId="0" fontId="21" fillId="0" borderId="0" xfId="0" applyFont="1" applyFill="1" applyAlignment="1">
      <alignment vertical="top" wrapText="1"/>
    </xf>
    <xf numFmtId="49" fontId="18" fillId="0" borderId="1" xfId="0" applyNumberFormat="1" applyFont="1" applyFill="1" applyBorder="1" applyAlignment="1">
      <alignment vertical="top" wrapText="1"/>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5" fillId="0" borderId="7" xfId="0" applyFont="1" applyFill="1" applyBorder="1" applyAlignment="1">
      <alignment vertical="top"/>
    </xf>
    <xf numFmtId="0" fontId="44" fillId="0" borderId="0" xfId="0" applyFont="1" applyAlignment="1">
      <alignment wrapText="1"/>
    </xf>
    <xf numFmtId="0" fontId="5" fillId="0" borderId="5" xfId="0" applyNumberFormat="1" applyFont="1" applyFill="1" applyBorder="1" applyAlignment="1">
      <alignment vertical="top" wrapText="1"/>
    </xf>
    <xf numFmtId="0" fontId="38" fillId="0" borderId="7" xfId="0" applyFont="1" applyFill="1" applyBorder="1" applyAlignment="1">
      <alignment horizontal="left" vertical="top" wrapText="1"/>
    </xf>
    <xf numFmtId="49" fontId="38" fillId="0" borderId="7" xfId="0" applyNumberFormat="1" applyFont="1" applyFill="1" applyBorder="1" applyAlignment="1">
      <alignment horizontal="left" vertical="top" wrapText="1"/>
    </xf>
    <xf numFmtId="0" fontId="38" fillId="0" borderId="7" xfId="0" applyFont="1" applyFill="1" applyBorder="1" applyAlignment="1">
      <alignment horizontal="left" vertical="top"/>
    </xf>
    <xf numFmtId="0" fontId="37" fillId="0" borderId="7" xfId="0" applyFont="1" applyFill="1" applyBorder="1" applyAlignment="1">
      <alignment horizontal="left" vertical="top"/>
    </xf>
    <xf numFmtId="0" fontId="37" fillId="0" borderId="11" xfId="0" applyFont="1" applyFill="1" applyBorder="1" applyAlignment="1">
      <alignment horizontal="left" vertical="top"/>
    </xf>
    <xf numFmtId="49" fontId="37" fillId="0" borderId="7" xfId="0" applyNumberFormat="1" applyFont="1" applyFill="1" applyBorder="1" applyAlignment="1">
      <alignment horizontal="left" vertical="top" wrapText="1"/>
    </xf>
    <xf numFmtId="0" fontId="37" fillId="0" borderId="6" xfId="0" applyFont="1" applyFill="1" applyBorder="1" applyAlignment="1">
      <alignment horizontal="left" vertical="top" wrapText="1"/>
    </xf>
    <xf numFmtId="0" fontId="38" fillId="0" borderId="6" xfId="0" applyFont="1" applyFill="1" applyBorder="1" applyAlignment="1">
      <alignment horizontal="left" vertical="top"/>
    </xf>
    <xf numFmtId="0" fontId="37" fillId="0" borderId="6" xfId="0" applyFont="1" applyFill="1" applyBorder="1" applyAlignment="1">
      <alignment horizontal="left" vertical="top"/>
    </xf>
    <xf numFmtId="0" fontId="37" fillId="0" borderId="9" xfId="0" applyFont="1" applyFill="1" applyBorder="1" applyAlignment="1">
      <alignment horizontal="left" vertical="top"/>
    </xf>
  </cellXfs>
  <cellStyles count="3">
    <cellStyle name="Good" xfId="2" builtinId="26"/>
    <cellStyle name="Hyperlink" xfId="1" builtinId="8"/>
    <cellStyle name="Normal" xfId="0" builtinId="0"/>
  </cellStyles>
  <dxfs count="189">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color theme="1"/>
        <name val="Calibri"/>
        <scheme val="minor"/>
      </font>
      <fill>
        <patternFill patternType="none">
          <fgColor indexed="64"/>
          <bgColor indexed="65"/>
        </patternFill>
      </fill>
      <alignment horizontal="left" vertical="top" textRotation="0" indent="0" justifyLastLine="0" shrinkToFit="0" readingOrder="0"/>
    </dxf>
    <dxf>
      <border>
        <bottom style="thin">
          <color indexed="64"/>
        </bottom>
      </border>
    </dxf>
    <dxf>
      <font>
        <b/>
        <i val="0"/>
        <strike val="0"/>
        <condense val="0"/>
        <extend val="0"/>
        <outline val="0"/>
        <shadow val="0"/>
        <u val="none"/>
        <vertAlign val="baseline"/>
        <sz val="10"/>
        <color theme="0"/>
        <name val="Calibri"/>
        <scheme val="minor"/>
      </font>
      <fill>
        <patternFill patternType="solid">
          <fgColor indexed="64"/>
          <bgColor theme="3"/>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dxf>
    <dxf>
      <font>
        <b/>
        <i val="0"/>
        <strike val="0"/>
        <condense val="0"/>
        <extend val="0"/>
        <outline val="0"/>
        <shadow val="0"/>
        <u val="none"/>
        <vertAlign val="baseline"/>
        <sz val="11"/>
        <color theme="1"/>
        <name val="Arial"/>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font>
        <b val="0"/>
        <i val="0"/>
        <strike val="0"/>
        <condense val="0"/>
        <extend val="0"/>
        <outline val="0"/>
        <shadow val="0"/>
        <u val="none"/>
        <vertAlign val="baseline"/>
        <sz val="14"/>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4"/>
        <color theme="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4"/>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Ariel"/>
        <scheme val="none"/>
      </font>
      <fill>
        <patternFill patternType="none">
          <fgColor indexed="64"/>
          <bgColor auto="1"/>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a:t>SEEA to SDG Indicators Matches</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'SDG Target Indicators'!$J$60:$J$62</c:f>
              <c:strCache>
                <c:ptCount val="3"/>
                <c:pt idx="0">
                  <c:v>Full</c:v>
                </c:pt>
                <c:pt idx="1">
                  <c:v>Partial</c:v>
                </c:pt>
                <c:pt idx="2">
                  <c:v>None</c:v>
                </c:pt>
              </c:strCache>
            </c:strRef>
          </c:cat>
          <c:val>
            <c:numRef>
              <c:f>'SDG Target Indicators'!$K$60:$K$62</c:f>
              <c:numCache>
                <c:formatCode>General</c:formatCode>
                <c:ptCount val="3"/>
                <c:pt idx="0">
                  <c:v>21</c:v>
                </c:pt>
                <c:pt idx="1">
                  <c:v>2</c:v>
                </c:pt>
                <c:pt idx="2">
                  <c:v>23</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a:t>Accounts to output indicator matched </a:t>
            </a:r>
          </a:p>
          <a:p>
            <a:pPr>
              <a:defRPr sz="1800"/>
            </a:pPr>
            <a:r>
              <a:rPr lang="en-GB" sz="1800"/>
              <a:t>(Excluding</a:t>
            </a:r>
            <a:r>
              <a:rPr lang="en-GB" sz="1800" baseline="0"/>
              <a:t> SDG Target Indicators)</a:t>
            </a:r>
            <a:endParaRPr lang="en-GB" sz="18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Lbls>
            <c:dLbl>
              <c:idx val="0"/>
              <c:delete val="1"/>
              <c:extLst>
                <c:ext xmlns:c15="http://schemas.microsoft.com/office/drawing/2012/chart" uri="{CE6537A1-D6FC-4f65-9D91-7224C49458BB}"/>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'Full Possibilities'!$O$113:$O$120</c:f>
              <c:strCache>
                <c:ptCount val="8"/>
                <c:pt idx="0">
                  <c:v>Any</c:v>
                </c:pt>
                <c:pt idx="1">
                  <c:v>Land Cover / Use / Ecosystem Extent</c:v>
                </c:pt>
                <c:pt idx="2">
                  <c:v>SEEA CF asset</c:v>
                </c:pt>
                <c:pt idx="3">
                  <c:v>SEEA Water</c:v>
                </c:pt>
                <c:pt idx="4">
                  <c:v>Biodiversity</c:v>
                </c:pt>
                <c:pt idx="5">
                  <c:v>Carbon</c:v>
                </c:pt>
                <c:pt idx="6">
                  <c:v>Ecosystem Condition</c:v>
                </c:pt>
                <c:pt idx="7">
                  <c:v>Ecosystem Services</c:v>
                </c:pt>
              </c:strCache>
            </c:strRef>
          </c:cat>
          <c:val>
            <c:numRef>
              <c:f>'Full Possibilities'!$P$113:$P$120</c:f>
              <c:numCache>
                <c:formatCode>General</c:formatCode>
                <c:ptCount val="8"/>
                <c:pt idx="0">
                  <c:v>0</c:v>
                </c:pt>
                <c:pt idx="1">
                  <c:v>7</c:v>
                </c:pt>
                <c:pt idx="2">
                  <c:v>0.5</c:v>
                </c:pt>
                <c:pt idx="3">
                  <c:v>3</c:v>
                </c:pt>
                <c:pt idx="4">
                  <c:v>1.5</c:v>
                </c:pt>
                <c:pt idx="5">
                  <c:v>3</c:v>
                </c:pt>
                <c:pt idx="6">
                  <c:v>4.5</c:v>
                </c:pt>
                <c:pt idx="7">
                  <c:v>4.5</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0" i="0" u="none" strike="noStrike" kern="1200" spc="0" baseline="0">
                <a:solidFill>
                  <a:sysClr val="windowText" lastClr="000000">
                    <a:lumMod val="65000"/>
                    <a:lumOff val="35000"/>
                  </a:sysClr>
                </a:solidFill>
                <a:latin typeface="+mn-lt"/>
                <a:ea typeface="+mn-ea"/>
                <a:cs typeface="+mn-cs"/>
              </a:defRPr>
            </a:pPr>
            <a:r>
              <a:rPr lang="en-GB" sz="1800"/>
              <a:t>No. output indicators per global imitative</a:t>
            </a:r>
            <a:r>
              <a:rPr lang="en-GB" sz="1800" baseline="0"/>
              <a:t> fully aligned to SEEA </a:t>
            </a:r>
            <a:r>
              <a:rPr lang="en-GB" sz="1800" b="0" i="0" baseline="0">
                <a:effectLst/>
              </a:rPr>
              <a:t>(Excluding SDG Target Indicators)</a:t>
            </a:r>
            <a:endParaRPr lang="en-GB">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8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spPr>
              <a:solidFill>
                <a:schemeClr val="bg1"/>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'Full Possibilities'!$O$126:$O$131</c:f>
              <c:strCache>
                <c:ptCount val="6"/>
                <c:pt idx="0">
                  <c:v>Aichi</c:v>
                </c:pt>
                <c:pt idx="1">
                  <c:v>UNCCD</c:v>
                </c:pt>
                <c:pt idx="2">
                  <c:v>UNECE Climate</c:v>
                </c:pt>
                <c:pt idx="3">
                  <c:v>BIP</c:v>
                </c:pt>
                <c:pt idx="4">
                  <c:v>IPBES</c:v>
                </c:pt>
                <c:pt idx="5">
                  <c:v>Ramsar</c:v>
                </c:pt>
              </c:strCache>
            </c:strRef>
          </c:cat>
          <c:val>
            <c:numRef>
              <c:f>'Full Possibilities'!$P$126:$P$131</c:f>
              <c:numCache>
                <c:formatCode>General</c:formatCode>
                <c:ptCount val="6"/>
                <c:pt idx="0">
                  <c:v>8</c:v>
                </c:pt>
                <c:pt idx="1">
                  <c:v>4</c:v>
                </c:pt>
                <c:pt idx="2">
                  <c:v>2</c:v>
                </c:pt>
                <c:pt idx="3">
                  <c:v>1</c:v>
                </c:pt>
                <c:pt idx="4">
                  <c:v>5</c:v>
                </c:pt>
                <c:pt idx="5">
                  <c:v>4</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baseline="0">
                <a:effectLst/>
              </a:rPr>
              <a:t>Distinct output indicators fully aligned to SEEA </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206740461790104"/>
          <c:y val="0.19292939405091747"/>
          <c:w val="0.41586538095781506"/>
          <c:h val="0.627206624153687"/>
        </c:manualLayout>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Lbls>
            <c:spPr>
              <a:solidFill>
                <a:schemeClr val="bg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'Full Possibilities'!$L$90:$L$96</c:f>
              <c:strCache>
                <c:ptCount val="7"/>
                <c:pt idx="0">
                  <c:v>SDG</c:v>
                </c:pt>
                <c:pt idx="1">
                  <c:v>Aichi</c:v>
                </c:pt>
                <c:pt idx="2">
                  <c:v>UNCCD</c:v>
                </c:pt>
                <c:pt idx="3">
                  <c:v>UNECE Climate</c:v>
                </c:pt>
                <c:pt idx="4">
                  <c:v>BIP</c:v>
                </c:pt>
                <c:pt idx="5">
                  <c:v>IPBES</c:v>
                </c:pt>
                <c:pt idx="6">
                  <c:v>Ramsar</c:v>
                </c:pt>
              </c:strCache>
            </c:strRef>
          </c:cat>
          <c:val>
            <c:numRef>
              <c:f>'Full Possibilities'!$M$90:$M$96</c:f>
              <c:numCache>
                <c:formatCode>General</c:formatCode>
                <c:ptCount val="7"/>
                <c:pt idx="0">
                  <c:v>17</c:v>
                </c:pt>
                <c:pt idx="1">
                  <c:v>8</c:v>
                </c:pt>
                <c:pt idx="2">
                  <c:v>4</c:v>
                </c:pt>
                <c:pt idx="3">
                  <c:v>2</c:v>
                </c:pt>
                <c:pt idx="4">
                  <c:v>1</c:v>
                </c:pt>
                <c:pt idx="5">
                  <c:v>5</c:v>
                </c:pt>
                <c:pt idx="6">
                  <c:v>4</c:v>
                </c:pt>
              </c:numCache>
            </c:numRef>
          </c:val>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0" i="0" baseline="0">
                <a:effectLst/>
              </a:rPr>
              <a:t>SEEA to Aichi Target Indicators Matches</a:t>
            </a:r>
            <a:endParaRPr lang="en-GB">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'Aichi Target Indicators'!$J$115:$J$117</c:f>
              <c:strCache>
                <c:ptCount val="3"/>
                <c:pt idx="0">
                  <c:v>Full</c:v>
                </c:pt>
                <c:pt idx="1">
                  <c:v>Partial</c:v>
                </c:pt>
                <c:pt idx="2">
                  <c:v>None</c:v>
                </c:pt>
              </c:strCache>
            </c:strRef>
          </c:cat>
          <c:val>
            <c:numRef>
              <c:f>'Aichi Target Indicators'!$K$115:$K$117</c:f>
              <c:numCache>
                <c:formatCode>General</c:formatCode>
                <c:ptCount val="3"/>
                <c:pt idx="0">
                  <c:v>34</c:v>
                </c:pt>
                <c:pt idx="1">
                  <c:v>37</c:v>
                </c:pt>
                <c:pt idx="2">
                  <c:v>24</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0" i="0" baseline="0">
                <a:effectLst/>
              </a:rPr>
              <a:t>SEEA to UNCCD Target Indicators Matches</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UNCCD!$L$24:$L$26</c:f>
              <c:strCache>
                <c:ptCount val="3"/>
                <c:pt idx="0">
                  <c:v>Full</c:v>
                </c:pt>
                <c:pt idx="1">
                  <c:v>Partial</c:v>
                </c:pt>
                <c:pt idx="2">
                  <c:v>None</c:v>
                </c:pt>
              </c:strCache>
            </c:strRef>
          </c:cat>
          <c:val>
            <c:numRef>
              <c:f>UNCCD!$M$24:$M$26</c:f>
              <c:numCache>
                <c:formatCode>General</c:formatCode>
                <c:ptCount val="3"/>
                <c:pt idx="0">
                  <c:v>4</c:v>
                </c:pt>
                <c:pt idx="1">
                  <c:v>1</c:v>
                </c:pt>
                <c:pt idx="2">
                  <c:v>9</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sz="1800" b="0" i="0" baseline="0">
                <a:effectLst/>
              </a:rPr>
              <a:t>SEEA to UNFCCC Target Indicators Matches</a:t>
            </a:r>
            <a:endParaRPr lang="en-GB"/>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'Possible Future UNFCCC'!$L$53:$L$55</c:f>
              <c:strCache>
                <c:ptCount val="3"/>
                <c:pt idx="0">
                  <c:v>Full</c:v>
                </c:pt>
                <c:pt idx="1">
                  <c:v>Partial</c:v>
                </c:pt>
                <c:pt idx="2">
                  <c:v>None</c:v>
                </c:pt>
              </c:strCache>
            </c:strRef>
          </c:cat>
          <c:val>
            <c:numRef>
              <c:f>'Possible Future UNFCCC'!$M$53:$M$55</c:f>
              <c:numCache>
                <c:formatCode>General</c:formatCode>
                <c:ptCount val="3"/>
                <c:pt idx="0">
                  <c:v>0</c:v>
                </c:pt>
                <c:pt idx="1">
                  <c:v>0</c:v>
                </c:pt>
                <c:pt idx="2">
                  <c:v>40</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GB" sz="1800" b="1" i="0" baseline="0">
                <a:effectLst/>
              </a:rPr>
              <a:t>SEEA to UNECE Climate Indicators Matches</a:t>
            </a:r>
            <a:endParaRPr lang="en-GB" b="1"/>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'UNECE SEEA Climate'!$L$51:$L$53</c:f>
              <c:strCache>
                <c:ptCount val="3"/>
                <c:pt idx="0">
                  <c:v>Full</c:v>
                </c:pt>
                <c:pt idx="1">
                  <c:v>Partial</c:v>
                </c:pt>
                <c:pt idx="2">
                  <c:v>None</c:v>
                </c:pt>
              </c:strCache>
            </c:strRef>
          </c:cat>
          <c:val>
            <c:numRef>
              <c:f>'UNECE SEEA Climate'!$M$51:$M$53</c:f>
              <c:numCache>
                <c:formatCode>General</c:formatCode>
                <c:ptCount val="3"/>
                <c:pt idx="0">
                  <c:v>5</c:v>
                </c:pt>
                <c:pt idx="1">
                  <c:v>4</c:v>
                </c:pt>
                <c:pt idx="2">
                  <c:v>15</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0" i="0" baseline="0">
                <a:effectLst/>
              </a:rPr>
              <a:t>SEEA to BIP Indicators Matches</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BIP!$J$72:$J$74</c:f>
              <c:strCache>
                <c:ptCount val="3"/>
                <c:pt idx="0">
                  <c:v>Full</c:v>
                </c:pt>
                <c:pt idx="1">
                  <c:v>Partial</c:v>
                </c:pt>
                <c:pt idx="2">
                  <c:v>None</c:v>
                </c:pt>
              </c:strCache>
            </c:strRef>
          </c:cat>
          <c:val>
            <c:numRef>
              <c:f>BIP!$K$72:$K$74</c:f>
              <c:numCache>
                <c:formatCode>General</c:formatCode>
                <c:ptCount val="3"/>
                <c:pt idx="0">
                  <c:v>13</c:v>
                </c:pt>
                <c:pt idx="1">
                  <c:v>26</c:v>
                </c:pt>
                <c:pt idx="2">
                  <c:v>21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0" i="0" baseline="0">
                <a:effectLst/>
              </a:rPr>
              <a:t>SEEA to Ramsar Report Matches</a:t>
            </a:r>
            <a:endParaRPr lang="en-GB">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RAMSAR!$J$17:$J$19</c:f>
              <c:strCache>
                <c:ptCount val="3"/>
                <c:pt idx="0">
                  <c:v>Full</c:v>
                </c:pt>
                <c:pt idx="1">
                  <c:v>Partial</c:v>
                </c:pt>
                <c:pt idx="2">
                  <c:v>None</c:v>
                </c:pt>
              </c:strCache>
            </c:strRef>
          </c:cat>
          <c:val>
            <c:numRef>
              <c:f>RAMSAR!$K$17:$K$19</c:f>
              <c:numCache>
                <c:formatCode>General</c:formatCode>
                <c:ptCount val="3"/>
                <c:pt idx="0">
                  <c:v>5</c:v>
                </c:pt>
                <c:pt idx="1">
                  <c:v>2</c:v>
                </c:pt>
                <c:pt idx="2">
                  <c:v>6</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Accounts</a:t>
            </a:r>
            <a:r>
              <a:rPr lang="en-GB" baseline="0"/>
              <a:t> to indicator matches</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explosion val="6"/>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Lbls>
            <c:spPr>
              <a:solidFill>
                <a:schemeClr val="bg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'Full Possibilities'!$O$89:$O$96</c:f>
              <c:strCache>
                <c:ptCount val="8"/>
                <c:pt idx="0">
                  <c:v>Any</c:v>
                </c:pt>
                <c:pt idx="1">
                  <c:v>Land Cover / Use / Ecosystem Extent</c:v>
                </c:pt>
                <c:pt idx="2">
                  <c:v>SEEA CF asset</c:v>
                </c:pt>
                <c:pt idx="3">
                  <c:v>SEEA Water</c:v>
                </c:pt>
                <c:pt idx="4">
                  <c:v>Biodiversity</c:v>
                </c:pt>
                <c:pt idx="5">
                  <c:v>Carbon</c:v>
                </c:pt>
                <c:pt idx="6">
                  <c:v>Ecosystem Condition</c:v>
                </c:pt>
                <c:pt idx="7">
                  <c:v>Ecosystem Services</c:v>
                </c:pt>
              </c:strCache>
            </c:strRef>
          </c:cat>
          <c:val>
            <c:numRef>
              <c:f>'Full Possibilities'!$P$89:$P$96</c:f>
              <c:numCache>
                <c:formatCode>General</c:formatCode>
                <c:ptCount val="8"/>
                <c:pt idx="0">
                  <c:v>1</c:v>
                </c:pt>
                <c:pt idx="1">
                  <c:v>12.5</c:v>
                </c:pt>
                <c:pt idx="2">
                  <c:v>2.5</c:v>
                </c:pt>
                <c:pt idx="3">
                  <c:v>7</c:v>
                </c:pt>
                <c:pt idx="4">
                  <c:v>6.5</c:v>
                </c:pt>
                <c:pt idx="5">
                  <c:v>3</c:v>
                </c:pt>
                <c:pt idx="6">
                  <c:v>16</c:v>
                </c:pt>
                <c:pt idx="7">
                  <c:v>5.5</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0" i="0" baseline="0">
                <a:effectLst/>
              </a:rPr>
              <a:t>Accounts to output indicator matches</a:t>
            </a:r>
            <a:endParaRPr lang="en-GB">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Lbls>
            <c:spPr>
              <a:solidFill>
                <a:schemeClr val="bg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'Full Possibilities'!$O$101:$O$108</c:f>
              <c:strCache>
                <c:ptCount val="8"/>
                <c:pt idx="0">
                  <c:v>Any</c:v>
                </c:pt>
                <c:pt idx="1">
                  <c:v>Land Cover / Use / Ecosystem Extent</c:v>
                </c:pt>
                <c:pt idx="2">
                  <c:v>SEEA CF asset</c:v>
                </c:pt>
                <c:pt idx="3">
                  <c:v>SEEA Water</c:v>
                </c:pt>
                <c:pt idx="4">
                  <c:v>Biodiversity</c:v>
                </c:pt>
                <c:pt idx="5">
                  <c:v>Carbon</c:v>
                </c:pt>
                <c:pt idx="6">
                  <c:v>Ecosystem Condition</c:v>
                </c:pt>
                <c:pt idx="7">
                  <c:v>Ecosystem Services</c:v>
                </c:pt>
              </c:strCache>
            </c:strRef>
          </c:cat>
          <c:val>
            <c:numRef>
              <c:f>'Full Possibilities'!$P$101:$P$108</c:f>
              <c:numCache>
                <c:formatCode>General</c:formatCode>
                <c:ptCount val="8"/>
                <c:pt idx="0">
                  <c:v>1</c:v>
                </c:pt>
                <c:pt idx="1">
                  <c:v>12</c:v>
                </c:pt>
                <c:pt idx="2">
                  <c:v>2.5</c:v>
                </c:pt>
                <c:pt idx="3">
                  <c:v>7</c:v>
                </c:pt>
                <c:pt idx="4">
                  <c:v>2.5</c:v>
                </c:pt>
                <c:pt idx="5">
                  <c:v>3</c:v>
                </c:pt>
                <c:pt idx="6">
                  <c:v>7.5</c:v>
                </c:pt>
                <c:pt idx="7">
                  <c:v>5.5</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oneCellAnchor>
    <xdr:from>
      <xdr:col>10</xdr:col>
      <xdr:colOff>0</xdr:colOff>
      <xdr:row>53</xdr:row>
      <xdr:rowOff>85725</xdr:rowOff>
    </xdr:from>
    <xdr:ext cx="184731" cy="264560"/>
    <xdr:sp macro="" textlink="">
      <xdr:nvSpPr>
        <xdr:cNvPr id="2" name="Tekstvak 1">
          <a:extLst>
            <a:ext uri="{FF2B5EF4-FFF2-40B4-BE49-F238E27FC236}">
              <a16:creationId xmlns:a16="http://schemas.microsoft.com/office/drawing/2014/main" xmlns="" id="{00000000-0008-0000-0000-000002000000}"/>
            </a:ext>
          </a:extLst>
        </xdr:cNvPr>
        <xdr:cNvSpPr txBox="1"/>
      </xdr:nvSpPr>
      <xdr:spPr>
        <a:xfrm>
          <a:off x="8810625" y="943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53</xdr:row>
      <xdr:rowOff>85725</xdr:rowOff>
    </xdr:from>
    <xdr:ext cx="184731" cy="264560"/>
    <xdr:sp macro="" textlink="">
      <xdr:nvSpPr>
        <xdr:cNvPr id="3" name="Tekstvak 1">
          <a:extLst>
            <a:ext uri="{FF2B5EF4-FFF2-40B4-BE49-F238E27FC236}">
              <a16:creationId xmlns:a16="http://schemas.microsoft.com/office/drawing/2014/main" xmlns="" id="{00000000-0008-0000-0000-000003000000}"/>
            </a:ext>
          </a:extLst>
        </xdr:cNvPr>
        <xdr:cNvSpPr txBox="1"/>
      </xdr:nvSpPr>
      <xdr:spPr>
        <a:xfrm>
          <a:off x="22809200" y="1286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6</xdr:col>
      <xdr:colOff>3073400</xdr:colOff>
      <xdr:row>58</xdr:row>
      <xdr:rowOff>178955</xdr:rowOff>
    </xdr:from>
    <xdr:to>
      <xdr:col>8</xdr:col>
      <xdr:colOff>3530600</xdr:colOff>
      <xdr:row>79</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0</xdr:colOff>
      <xdr:row>65</xdr:row>
      <xdr:rowOff>0</xdr:rowOff>
    </xdr:from>
    <xdr:ext cx="184731" cy="264560"/>
    <xdr:sp macro="" textlink="">
      <xdr:nvSpPr>
        <xdr:cNvPr id="4" name="Tekstvak 1">
          <a:extLst>
            <a:ext uri="{FF2B5EF4-FFF2-40B4-BE49-F238E27FC236}">
              <a16:creationId xmlns:a16="http://schemas.microsoft.com/office/drawing/2014/main" xmlns="" id="{00000000-0008-0000-0100-000004000000}"/>
            </a:ext>
          </a:extLst>
        </xdr:cNvPr>
        <xdr:cNvSpPr txBox="1"/>
      </xdr:nvSpPr>
      <xdr:spPr>
        <a:xfrm>
          <a:off x="23294340" y="810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65</xdr:row>
      <xdr:rowOff>0</xdr:rowOff>
    </xdr:from>
    <xdr:ext cx="184731" cy="264560"/>
    <xdr:sp macro="" textlink="">
      <xdr:nvSpPr>
        <xdr:cNvPr id="5" name="Tekstvak 1">
          <a:extLst>
            <a:ext uri="{FF2B5EF4-FFF2-40B4-BE49-F238E27FC236}">
              <a16:creationId xmlns:a16="http://schemas.microsoft.com/office/drawing/2014/main" xmlns="" id="{00000000-0008-0000-0100-000005000000}"/>
            </a:ext>
          </a:extLst>
        </xdr:cNvPr>
        <xdr:cNvSpPr txBox="1"/>
      </xdr:nvSpPr>
      <xdr:spPr>
        <a:xfrm>
          <a:off x="18539460" y="810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6</xdr:col>
      <xdr:colOff>1911684</xdr:colOff>
      <xdr:row>114</xdr:row>
      <xdr:rowOff>5347</xdr:rowOff>
    </xdr:from>
    <xdr:to>
      <xdr:col>8</xdr:col>
      <xdr:colOff>902369</xdr:colOff>
      <xdr:row>132</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20</xdr:row>
      <xdr:rowOff>0</xdr:rowOff>
    </xdr:from>
    <xdr:ext cx="184731" cy="264560"/>
    <xdr:sp macro="" textlink="">
      <xdr:nvSpPr>
        <xdr:cNvPr id="6" name="Tekstvak 1">
          <a:extLst>
            <a:ext uri="{FF2B5EF4-FFF2-40B4-BE49-F238E27FC236}">
              <a16:creationId xmlns:a16="http://schemas.microsoft.com/office/drawing/2014/main" xmlns="" id="{00000000-0008-0000-0100-000005000000}"/>
            </a:ext>
          </a:extLst>
        </xdr:cNvPr>
        <xdr:cNvSpPr txBox="1"/>
      </xdr:nvSpPr>
      <xdr:spPr>
        <a:xfrm>
          <a:off x="20977412" y="4684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66</xdr:row>
      <xdr:rowOff>0</xdr:rowOff>
    </xdr:from>
    <xdr:ext cx="184731" cy="264560"/>
    <xdr:sp macro="" textlink="">
      <xdr:nvSpPr>
        <xdr:cNvPr id="8" name="Tekstvak 1">
          <a:extLst>
            <a:ext uri="{FF2B5EF4-FFF2-40B4-BE49-F238E27FC236}">
              <a16:creationId xmlns:a16="http://schemas.microsoft.com/office/drawing/2014/main" xmlns="" id="{00000000-0008-0000-0100-000005000000}"/>
            </a:ext>
          </a:extLst>
        </xdr:cNvPr>
        <xdr:cNvSpPr txBox="1"/>
      </xdr:nvSpPr>
      <xdr:spPr>
        <a:xfrm>
          <a:off x="20977412" y="4684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97</xdr:row>
      <xdr:rowOff>0</xdr:rowOff>
    </xdr:from>
    <xdr:ext cx="184731" cy="264560"/>
    <xdr:sp macro="" textlink="">
      <xdr:nvSpPr>
        <xdr:cNvPr id="9" name="Tekstvak 1">
          <a:extLst>
            <a:ext uri="{FF2B5EF4-FFF2-40B4-BE49-F238E27FC236}">
              <a16:creationId xmlns:a16="http://schemas.microsoft.com/office/drawing/2014/main" xmlns="" id="{00000000-0008-0000-0100-000005000000}"/>
            </a:ext>
          </a:extLst>
        </xdr:cNvPr>
        <xdr:cNvSpPr txBox="1"/>
      </xdr:nvSpPr>
      <xdr:spPr>
        <a:xfrm>
          <a:off x="20977412" y="4684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98</xdr:row>
      <xdr:rowOff>0</xdr:rowOff>
    </xdr:from>
    <xdr:ext cx="184731" cy="264560"/>
    <xdr:sp macro="" textlink="">
      <xdr:nvSpPr>
        <xdr:cNvPr id="10" name="Tekstvak 1">
          <a:extLst>
            <a:ext uri="{FF2B5EF4-FFF2-40B4-BE49-F238E27FC236}">
              <a16:creationId xmlns:a16="http://schemas.microsoft.com/office/drawing/2014/main" xmlns="" id="{00000000-0008-0000-0100-000005000000}"/>
            </a:ext>
          </a:extLst>
        </xdr:cNvPr>
        <xdr:cNvSpPr txBox="1"/>
      </xdr:nvSpPr>
      <xdr:spPr>
        <a:xfrm>
          <a:off x="20977412" y="4684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2399731</xdr:colOff>
      <xdr:row>21</xdr:row>
      <xdr:rowOff>38669</xdr:rowOff>
    </xdr:from>
    <xdr:to>
      <xdr:col>10</xdr:col>
      <xdr:colOff>3701956</xdr:colOff>
      <xdr:row>41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169332</xdr:colOff>
      <xdr:row>48</xdr:row>
      <xdr:rowOff>131233</xdr:rowOff>
    </xdr:from>
    <xdr:to>
      <xdr:col>21</xdr:col>
      <xdr:colOff>42333</xdr:colOff>
      <xdr:row>66</xdr:row>
      <xdr:rowOff>169333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169332</xdr:colOff>
      <xdr:row>46</xdr:row>
      <xdr:rowOff>131232</xdr:rowOff>
    </xdr:from>
    <xdr:to>
      <xdr:col>21</xdr:col>
      <xdr:colOff>544286</xdr:colOff>
      <xdr:row>66</xdr:row>
      <xdr:rowOff>163285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1785938</xdr:colOff>
      <xdr:row>68</xdr:row>
      <xdr:rowOff>157163</xdr:rowOff>
    </xdr:from>
    <xdr:to>
      <xdr:col>16</xdr:col>
      <xdr:colOff>123825</xdr:colOff>
      <xdr:row>87</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392430</xdr:colOff>
      <xdr:row>16</xdr:row>
      <xdr:rowOff>34290</xdr:rowOff>
    </xdr:from>
    <xdr:to>
      <xdr:col>14</xdr:col>
      <xdr:colOff>1623060</xdr:colOff>
      <xdr:row>32</xdr:row>
      <xdr:rowOff>68580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oneCellAnchor>
    <xdr:from>
      <xdr:col>10</xdr:col>
      <xdr:colOff>0</xdr:colOff>
      <xdr:row>40</xdr:row>
      <xdr:rowOff>0</xdr:rowOff>
    </xdr:from>
    <xdr:ext cx="184731" cy="264560"/>
    <xdr:sp macro="" textlink="">
      <xdr:nvSpPr>
        <xdr:cNvPr id="2" name="Tekstvak 1">
          <a:extLst>
            <a:ext uri="{FF2B5EF4-FFF2-40B4-BE49-F238E27FC236}">
              <a16:creationId xmlns:a16="http://schemas.microsoft.com/office/drawing/2014/main" xmlns="" id="{00000000-0008-0000-0100-000004000000}"/>
            </a:ext>
          </a:extLst>
        </xdr:cNvPr>
        <xdr:cNvSpPr txBox="1"/>
      </xdr:nvSpPr>
      <xdr:spPr>
        <a:xfrm>
          <a:off x="25831800" y="4693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40</xdr:row>
      <xdr:rowOff>0</xdr:rowOff>
    </xdr:from>
    <xdr:ext cx="184731" cy="264560"/>
    <xdr:sp macro="" textlink="">
      <xdr:nvSpPr>
        <xdr:cNvPr id="3" name="Tekstvak 1">
          <a:extLst>
            <a:ext uri="{FF2B5EF4-FFF2-40B4-BE49-F238E27FC236}">
              <a16:creationId xmlns:a16="http://schemas.microsoft.com/office/drawing/2014/main" xmlns="" id="{00000000-0008-0000-0100-000005000000}"/>
            </a:ext>
          </a:extLst>
        </xdr:cNvPr>
        <xdr:cNvSpPr txBox="1"/>
      </xdr:nvSpPr>
      <xdr:spPr>
        <a:xfrm>
          <a:off x="21579840" y="4693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6</xdr:col>
      <xdr:colOff>102870</xdr:colOff>
      <xdr:row>88</xdr:row>
      <xdr:rowOff>9525</xdr:rowOff>
    </xdr:from>
    <xdr:to>
      <xdr:col>9</xdr:col>
      <xdr:colOff>2021205</xdr:colOff>
      <xdr:row>110</xdr:row>
      <xdr:rowOff>135255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14</xdr:row>
      <xdr:rowOff>0</xdr:rowOff>
    </xdr:from>
    <xdr:ext cx="184731" cy="264560"/>
    <xdr:sp macro="" textlink="">
      <xdr:nvSpPr>
        <xdr:cNvPr id="5" name="Tekstvak 1">
          <a:extLst>
            <a:ext uri="{FF2B5EF4-FFF2-40B4-BE49-F238E27FC236}">
              <a16:creationId xmlns:a16="http://schemas.microsoft.com/office/drawing/2014/main" xmlns="" id="{00000000-0008-0000-0100-000005000000}"/>
            </a:ext>
          </a:extLst>
        </xdr:cNvPr>
        <xdr:cNvSpPr txBox="1"/>
      </xdr:nvSpPr>
      <xdr:spPr>
        <a:xfrm>
          <a:off x="23450550" y="693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10</xdr:col>
      <xdr:colOff>0</xdr:colOff>
      <xdr:row>40</xdr:row>
      <xdr:rowOff>0</xdr:rowOff>
    </xdr:from>
    <xdr:ext cx="184731" cy="264560"/>
    <xdr:sp macro="" textlink="">
      <xdr:nvSpPr>
        <xdr:cNvPr id="6" name="Tekstvak 1">
          <a:extLst>
            <a:ext uri="{FF2B5EF4-FFF2-40B4-BE49-F238E27FC236}">
              <a16:creationId xmlns:a16="http://schemas.microsoft.com/office/drawing/2014/main" xmlns="" id="{00000000-0008-0000-0100-000004000000}"/>
            </a:ext>
          </a:extLst>
        </xdr:cNvPr>
        <xdr:cNvSpPr txBox="1"/>
      </xdr:nvSpPr>
      <xdr:spPr>
        <a:xfrm>
          <a:off x="28174950" y="4493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40</xdr:row>
      <xdr:rowOff>0</xdr:rowOff>
    </xdr:from>
    <xdr:ext cx="184731" cy="264560"/>
    <xdr:sp macro="" textlink="">
      <xdr:nvSpPr>
        <xdr:cNvPr id="7" name="Tekstvak 1">
          <a:extLst>
            <a:ext uri="{FF2B5EF4-FFF2-40B4-BE49-F238E27FC236}">
              <a16:creationId xmlns:a16="http://schemas.microsoft.com/office/drawing/2014/main" xmlns="" id="{00000000-0008-0000-0100-000005000000}"/>
            </a:ext>
          </a:extLst>
        </xdr:cNvPr>
        <xdr:cNvSpPr txBox="1"/>
      </xdr:nvSpPr>
      <xdr:spPr>
        <a:xfrm>
          <a:off x="23450550" y="4493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36</xdr:row>
      <xdr:rowOff>0</xdr:rowOff>
    </xdr:from>
    <xdr:ext cx="184731" cy="264560"/>
    <xdr:sp macro="" textlink="">
      <xdr:nvSpPr>
        <xdr:cNvPr id="8" name="Tekstvak 1">
          <a:extLst>
            <a:ext uri="{FF2B5EF4-FFF2-40B4-BE49-F238E27FC236}">
              <a16:creationId xmlns:a16="http://schemas.microsoft.com/office/drawing/2014/main" xmlns="" id="{00000000-0008-0000-0100-000005000000}"/>
            </a:ext>
          </a:extLst>
        </xdr:cNvPr>
        <xdr:cNvSpPr txBox="1"/>
      </xdr:nvSpPr>
      <xdr:spPr>
        <a:xfrm>
          <a:off x="23450550" y="46205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41</xdr:row>
      <xdr:rowOff>0</xdr:rowOff>
    </xdr:from>
    <xdr:ext cx="184731" cy="264560"/>
    <xdr:sp macro="" textlink="">
      <xdr:nvSpPr>
        <xdr:cNvPr id="9" name="Tekstvak 1">
          <a:extLst>
            <a:ext uri="{FF2B5EF4-FFF2-40B4-BE49-F238E27FC236}">
              <a16:creationId xmlns:a16="http://schemas.microsoft.com/office/drawing/2014/main" xmlns="" id="{00000000-0008-0000-0100-000005000000}"/>
            </a:ext>
          </a:extLst>
        </xdr:cNvPr>
        <xdr:cNvSpPr txBox="1"/>
      </xdr:nvSpPr>
      <xdr:spPr>
        <a:xfrm>
          <a:off x="23450550" y="643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8</xdr:col>
      <xdr:colOff>0</xdr:colOff>
      <xdr:row>43</xdr:row>
      <xdr:rowOff>0</xdr:rowOff>
    </xdr:from>
    <xdr:ext cx="184731" cy="264560"/>
    <xdr:sp macro="" textlink="">
      <xdr:nvSpPr>
        <xdr:cNvPr id="10" name="Tekstvak 1">
          <a:extLst>
            <a:ext uri="{FF2B5EF4-FFF2-40B4-BE49-F238E27FC236}">
              <a16:creationId xmlns:a16="http://schemas.microsoft.com/office/drawing/2014/main" xmlns="" id="{00000000-0008-0000-0100-000005000000}"/>
            </a:ext>
          </a:extLst>
        </xdr:cNvPr>
        <xdr:cNvSpPr txBox="1"/>
      </xdr:nvSpPr>
      <xdr:spPr>
        <a:xfrm>
          <a:off x="23450550" y="643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6</xdr:col>
      <xdr:colOff>3286125</xdr:colOff>
      <xdr:row>111</xdr:row>
      <xdr:rowOff>57149</xdr:rowOff>
    </xdr:from>
    <xdr:to>
      <xdr:col>10</xdr:col>
      <xdr:colOff>1962150</xdr:colOff>
      <xdr:row>133</xdr:row>
      <xdr:rowOff>171450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134</xdr:row>
      <xdr:rowOff>118110</xdr:rowOff>
    </xdr:from>
    <xdr:to>
      <xdr:col>10</xdr:col>
      <xdr:colOff>1973580</xdr:colOff>
      <xdr:row>158</xdr:row>
      <xdr:rowOff>137160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342900</xdr:colOff>
      <xdr:row>134</xdr:row>
      <xdr:rowOff>148590</xdr:rowOff>
    </xdr:from>
    <xdr:to>
      <xdr:col>18</xdr:col>
      <xdr:colOff>556260</xdr:colOff>
      <xdr:row>154</xdr:row>
      <xdr:rowOff>167640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219075</xdr:colOff>
      <xdr:row>105</xdr:row>
      <xdr:rowOff>28574</xdr:rowOff>
    </xdr:from>
    <xdr:to>
      <xdr:col>19</xdr:col>
      <xdr:colOff>609599</xdr:colOff>
      <xdr:row>123</xdr:row>
      <xdr:rowOff>85725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id="8" name="Table8" displayName="Table8" ref="A1:L57" totalsRowShown="0" headerRowDxfId="188" dataDxfId="186" headerRowBorderDxfId="187" tableBorderDxfId="185">
  <autoFilter ref="A1:L57"/>
  <tableColumns count="12">
    <tableColumn id="1" name="Indicator ID" dataDxfId="184"/>
    <tableColumn id="2" name="Indicator" dataDxfId="183"/>
    <tableColumn id="3" name="Custodian Agency" dataDxfId="182"/>
    <tableColumn id="4" name="Operational (Tier Classification)" dataDxfId="181"/>
    <tableColumn id="5" name="Definition or Source of Indicator (From metadata catalogue (Tier I and II) or assumed (Tier III))" dataDxfId="180"/>
    <tableColumn id="6" name="Methodology (from meta data - https://unstats.un.org/sdgs/metadata/)" dataDxfId="179"/>
    <tableColumn id="7" name="Data Needs and Availability (from meta data - https://unstats.un.org/sdgs/metadata/)" dataDxfId="178"/>
    <tableColumn id="8" name="Frequency collection" dataDxfId="177"/>
    <tableColumn id="9" name="How to align with selected SEEA Accounts (Integrated into SEEA)" dataDxfId="176"/>
    <tableColumn id="10" name="How to align with selected SEEA Accounts (Generated using SEEA)" dataDxfId="175"/>
    <tableColumn id="11" name="Conclusions on alignment with selected SEEA Accounts" dataDxfId="174"/>
    <tableColumn id="12" name="Possibilities for alignment under this Project (Full, Partial, None)" dataDxfId="173"/>
  </tableColumns>
  <tableStyleInfo name="TableStyleMedium2" showFirstColumn="0" showLastColumn="0" showRowStripes="1" showColumnStripes="0"/>
</table>
</file>

<file path=xl/tables/table10.xml><?xml version="1.0" encoding="utf-8"?>
<table xmlns="http://schemas.openxmlformats.org/spreadsheetml/2006/main" id="7" name="Table7" displayName="Table7" ref="A1:S86" totalsRowShown="0" headerRowDxfId="23" dataDxfId="21" headerRowBorderDxfId="22" tableBorderDxfId="20" totalsRowBorderDxfId="19">
  <autoFilter ref="A1:S86"/>
  <tableColumns count="19">
    <tableColumn id="1" name="Indicator ID" dataDxfId="18"/>
    <tableColumn id="4" name="Indicator" dataDxfId="17"/>
    <tableColumn id="5" name="Custodian Agency" dataDxfId="16"/>
    <tableColumn id="6" name="Operational" dataDxfId="15"/>
    <tableColumn id="7" name="Definition or source of indicator" dataDxfId="14"/>
    <tableColumn id="8" name="Methodology" dataDxfId="13"/>
    <tableColumn id="9" name="Data Needs and Availability" dataDxfId="12"/>
    <tableColumn id="10" name="Frequency collection" dataDxfId="11"/>
    <tableColumn id="11" name="How to align with selected SEEA Accounts (Integrated into SEEA)" dataDxfId="10"/>
    <tableColumn id="12" name="How to align with selected SEEA Accounts (Generated using SEEA)" dataDxfId="9"/>
    <tableColumn id="13" name="Conclusions on alignment with selected SEEA Accounts" dataDxfId="8"/>
    <tableColumn id="14" name="Possibilities for alignment under this Project (Full, Partial, None)" dataDxfId="7"/>
    <tableColumn id="22" name="SDG Target ID" dataDxfId="6"/>
    <tableColumn id="21" name="Aichi Target Indicator ID" dataDxfId="5"/>
    <tableColumn id="23" name="Distinct" dataDxfId="4"/>
    <tableColumn id="15" name="Link to SDG Target Indicators" dataDxfId="3"/>
    <tableColumn id="18" name="Input / Output indicator" dataDxfId="2"/>
    <tableColumn id="16" name="Relevant Accounts" dataDxfId="1"/>
    <tableColumn id="19" name="Relevant Accounts2" dataDxfId="0"/>
  </tableColumns>
  <tableStyleInfo name="TableStyleMedium2" showFirstColumn="0" showLastColumn="0" showRowStripes="1" showColumnStripes="0"/>
</table>
</file>

<file path=xl/tables/table2.xml><?xml version="1.0" encoding="utf-8"?>
<table xmlns="http://schemas.openxmlformats.org/spreadsheetml/2006/main" id="9" name="Table9" displayName="Table9" ref="A1:N111" totalsRowShown="0" headerRowDxfId="172" dataDxfId="170" headerRowBorderDxfId="171" tableBorderDxfId="169">
  <autoFilter ref="A1:N111"/>
  <tableColumns count="14">
    <tableColumn id="1" name="Indicator ID" dataDxfId="168"/>
    <tableColumn id="2" name="Indicator" dataDxfId="167"/>
    <tableColumn id="3" name="Custodian Agency" dataDxfId="166"/>
    <tableColumn id="4" name="Operational (Available today = X; Under Active development = Y) " dataDxfId="165"/>
    <tableColumn id="5" name="Definition or Source of Indicator" dataDxfId="164"/>
    <tableColumn id="6" name="Methodology" dataDxfId="163"/>
    <tableColumn id="7" name="Data Needs and Availability" dataDxfId="162"/>
    <tableColumn id="8" name="Frequency of collection" dataDxfId="161"/>
    <tableColumn id="9" name="How to align with selected SEEA Accounts (Integrated into SEEA)" dataDxfId="160"/>
    <tableColumn id="10" name="How to align with selected SEEA Accounts (Generated using SEEA)" dataDxfId="159"/>
    <tableColumn id="11" name="Conclusions on alignment with selected SEEA Accounts" dataDxfId="158"/>
    <tableColumn id="12" name="Possibilities for alignment under this Project (Full, Partial, None)" dataDxfId="157"/>
    <tableColumn id="13" name="SDG Indicator ID" dataDxfId="156"/>
    <tableColumn id="14" name="Link to SDG Target Indicators" dataDxfId="155"/>
  </tableColumns>
  <tableStyleInfo name="TableStyleMedium2" showFirstColumn="0" showLastColumn="0" showRowStripes="1" showColumnStripes="0"/>
</table>
</file>

<file path=xl/tables/table3.xml><?xml version="1.0" encoding="utf-8"?>
<table xmlns="http://schemas.openxmlformats.org/spreadsheetml/2006/main" id="1" name="Table1" displayName="Table1" ref="A1:M19" totalsRowShown="0" headerRowDxfId="154" headerRowBorderDxfId="153" tableBorderDxfId="152" totalsRowBorderDxfId="151">
  <autoFilter ref="A1:M19"/>
  <tableColumns count="13">
    <tableColumn id="1" name="Indicator ID" dataDxfId="150"/>
    <tableColumn id="2" name="Indicator" dataDxfId="149"/>
    <tableColumn id="3" name="Custodian Agency" dataDxfId="148"/>
    <tableColumn id="13" name="Operational" dataDxfId="147"/>
    <tableColumn id="5" name="Definition or source of indicator" dataDxfId="146"/>
    <tableColumn id="4" name="Methodology" dataDxfId="145"/>
    <tableColumn id="7" name="Data Needs and Availability" dataDxfId="144"/>
    <tableColumn id="8" name="Frequency of collection" dataDxfId="143"/>
    <tableColumn id="9" name="How to align with selected SEEA Accounts (Integrated into SEEA)" dataDxfId="142"/>
    <tableColumn id="10" name="How to align with selected SEEA Accounts (Generated using SEEA)" dataDxfId="141"/>
    <tableColumn id="11" name="Conclusions on alignment with selected SEEA Accounts" dataDxfId="140"/>
    <tableColumn id="12" name="Possibilities for alignment under this Project (Full, Partial, None)" dataDxfId="139"/>
    <tableColumn id="6" name="Link to SDG Target Indicator ID" dataDxfId="138"/>
  </tableColumns>
  <tableStyleInfo name="TableStyleMedium2" showFirstColumn="0" showLastColumn="0" showRowStripes="1" showColumnStripes="0"/>
</table>
</file>

<file path=xl/tables/table4.xml><?xml version="1.0" encoding="utf-8"?>
<table xmlns="http://schemas.openxmlformats.org/spreadsheetml/2006/main" id="2" name="Table2" displayName="Table2" ref="A1:N48" totalsRowShown="0" headerRowDxfId="137" dataDxfId="135" headerRowBorderDxfId="136" tableBorderDxfId="134">
  <autoFilter ref="A1:N48"/>
  <tableColumns count="14">
    <tableColumn id="1" name="Indicator ID" dataDxfId="133"/>
    <tableColumn id="2" name="Indicator" dataDxfId="132"/>
    <tableColumn id="3" name="Custodian Agency" dataDxfId="131"/>
    <tableColumn id="4" name="Operational (Tier Classification)" dataDxfId="130"/>
    <tableColumn id="6" name="Definition or source of indicator" dataDxfId="129"/>
    <tableColumn id="5" name="Methodology" dataDxfId="128"/>
    <tableColumn id="8" name="Data Needs and Availability" dataDxfId="127"/>
    <tableColumn id="9" name="Frequency of collection" dataDxfId="126"/>
    <tableColumn id="10" name="How to align with selected SEEA Accounts (Integrated into SEEA)" dataDxfId="125"/>
    <tableColumn id="11" name="How to align with selected SEEA Accounts (Generated using SEEA)" dataDxfId="124"/>
    <tableColumn id="12" name="Conclusions on alignment with selected SEEA Accounts" dataDxfId="123"/>
    <tableColumn id="13" name="Possibilities for alignment under this Project (Full, Partial, None)" dataDxfId="122"/>
    <tableColumn id="14" name="SDG Indicator ID" dataDxfId="121"/>
    <tableColumn id="15" name="Aichi Target Indicator ID" dataDxfId="120"/>
  </tableColumns>
  <tableStyleInfo name="TableStyleMedium2" showFirstColumn="0" showLastColumn="0" showRowStripes="1" showColumnStripes="0"/>
</table>
</file>

<file path=xl/tables/table5.xml><?xml version="1.0" encoding="utf-8"?>
<table xmlns="http://schemas.openxmlformats.org/spreadsheetml/2006/main" id="10" name="Table211" displayName="Table211" ref="A1:N46" totalsRowShown="0" headerRowDxfId="119" dataDxfId="117" headerRowBorderDxfId="118" tableBorderDxfId="116">
  <autoFilter ref="A1:N46"/>
  <tableColumns count="14">
    <tableColumn id="1" name="Indicator ID" dataDxfId="115"/>
    <tableColumn id="2" name="Indicator" dataDxfId="114"/>
    <tableColumn id="3" name="Custodian Agency" dataDxfId="113"/>
    <tableColumn id="4" name="Operational (Tier Classification)" dataDxfId="112"/>
    <tableColumn id="6" name="Definition or source of indicator" dataDxfId="111"/>
    <tableColumn id="5" name="Methodology" dataDxfId="110"/>
    <tableColumn id="8" name="Data Needs and Availability" dataDxfId="109"/>
    <tableColumn id="9" name="Frequency of collection" dataDxfId="108"/>
    <tableColumn id="10" name="How to align with selected SEEA Accounts (Integrated into SEEA)" dataDxfId="107"/>
    <tableColumn id="11" name="How to align with selected SEEA Accounts (Generated using SEEA)" dataDxfId="106"/>
    <tableColumn id="12" name="Conclusions on alignment with selected SEEA Accounts" dataDxfId="105"/>
    <tableColumn id="13" name="Possibilities for alignment under this Project (Full, Partial, None)" dataDxfId="104"/>
    <tableColumn id="14" name="SDG Indicator ID" dataDxfId="103"/>
    <tableColumn id="15" name="Aichi Target Indicator ID" dataDxfId="102"/>
  </tableColumns>
  <tableStyleInfo name="TableStyleMedium2" showFirstColumn="0" showLastColumn="0" showRowStripes="1" showColumnStripes="0"/>
</table>
</file>

<file path=xl/tables/table6.xml><?xml version="1.0" encoding="utf-8"?>
<table xmlns="http://schemas.openxmlformats.org/spreadsheetml/2006/main" id="3" name="Table3" displayName="Table3" ref="A1:P68" totalsRowShown="0" headerRowDxfId="101" dataDxfId="99" headerRowBorderDxfId="100" tableBorderDxfId="98">
  <autoFilter ref="A1:P68"/>
  <tableColumns count="16">
    <tableColumn id="1" name="Indicator ID" dataDxfId="97"/>
    <tableColumn id="2" name="Indicator" dataDxfId="96"/>
    <tableColumn id="5" name="Custodian Agency" dataDxfId="95"/>
    <tableColumn id="6" name="Operational (Available today = X; Under Active development = Y,  Potential future use = C; Under development on CBD list = B; Developed on CBD List = A)" dataDxfId="94"/>
    <tableColumn id="9" name="Definition or source of indicator" dataDxfId="93"/>
    <tableColumn id="8" name="Methodology" dataDxfId="92"/>
    <tableColumn id="10" name="Data Needs and Availability" dataDxfId="91"/>
    <tableColumn id="11" name="Frequency of collection" dataDxfId="90"/>
    <tableColumn id="12" name="How to align with selected SEEA Accounts (Integrated into SEEA)" dataDxfId="89" dataCellStyle="Normal"/>
    <tableColumn id="13" name="How to align with selected SEEA Accounts (Generated using SEEA)" dataDxfId="88" dataCellStyle="Normal"/>
    <tableColumn id="14" name="Conclusions on alignment with selected SEEA Accounts" dataDxfId="87" dataCellStyle="Normal"/>
    <tableColumn id="15" name="Possibilities for alignment under this Project (Full, Partial, None)" dataDxfId="86"/>
    <tableColumn id="19" name="Additional indicator since published list?" dataDxfId="85"/>
    <tableColumn id="18" name="SDG Indicator ID" dataDxfId="84"/>
    <tableColumn id="17" name="Aichi target indicator" dataDxfId="83"/>
    <tableColumn id="16" name="Link to SDG Target Indicators" dataDxfId="82"/>
  </tableColumns>
  <tableStyleInfo name="TableStyleMedium2" showFirstColumn="0" showLastColumn="0" showRowStripes="1" showColumnStripes="0"/>
</table>
</file>

<file path=xl/tables/table7.xml><?xml version="1.0" encoding="utf-8"?>
<table xmlns="http://schemas.openxmlformats.org/spreadsheetml/2006/main" id="4" name="Table4" displayName="Table4" ref="A1:P85" totalsRowShown="0" headerRowDxfId="81" headerRowBorderDxfId="80" tableBorderDxfId="79">
  <autoFilter ref="A1:P85"/>
  <tableColumns count="16">
    <tableColumn id="1" name="Indicator ID" dataDxfId="78"/>
    <tableColumn id="2" name="Specific Indicator" dataDxfId="77"/>
    <tableColumn id="3" name="Custodian Agency (Origin - Agency)" dataDxfId="76"/>
    <tableColumn id="4" name="Available today (X), Under Active development (Y) " dataDxfId="75"/>
    <tableColumn id="7" name="Definition or source of indicator" dataDxfId="74"/>
    <tableColumn id="8" name="Methodology" dataDxfId="73"/>
    <tableColumn id="10" name="Data Needs and Availability" dataDxfId="72"/>
    <tableColumn id="11" name="Frequency of collection" dataDxfId="71"/>
    <tableColumn id="12" name="How to align with selected SEEA Accounts (Integrated into SEEA)" dataDxfId="70"/>
    <tableColumn id="13" name="How to align with selected SEEA Accounts (Generated using SEEA)" dataDxfId="69"/>
    <tableColumn id="14" name="Conclusions on alignment with selected SEEA Accounts" dataDxfId="68"/>
    <tableColumn id="15" name="Possibilities for alignment under this Project (Full, Partial, None)" dataDxfId="67"/>
    <tableColumn id="19" name="SDG Indicator ID" dataDxfId="66"/>
    <tableColumn id="18" name="Aichi Target Indicator ID" dataDxfId="65"/>
    <tableColumn id="17" name="BIP Indicator ID" dataDxfId="64"/>
    <tableColumn id="16" name="Link to SDG Target Indicators" dataDxfId="63"/>
  </tableColumns>
  <tableStyleInfo name="TableStyleMedium2" showFirstColumn="0" showLastColumn="0" showRowStripes="1" showColumnStripes="0"/>
</table>
</file>

<file path=xl/tables/table8.xml><?xml version="1.0" encoding="utf-8"?>
<table xmlns="http://schemas.openxmlformats.org/spreadsheetml/2006/main" id="5" name="Table5" displayName="Table5" ref="A1:N46" totalsRowShown="0" headerRowDxfId="62" dataDxfId="60" headerRowBorderDxfId="61" tableBorderDxfId="59" totalsRowBorderDxfId="58">
  <autoFilter ref="A1:N46"/>
  <tableColumns count="14">
    <tableColumn id="1" name="Indicator ID" dataDxfId="57"/>
    <tableColumn id="2" name="Indicator" dataDxfId="56"/>
    <tableColumn id="3" name="Custodian Agency" dataDxfId="55"/>
    <tableColumn id="4" name="Operational (Available today = X; Under Active development = Y) " dataDxfId="54"/>
    <tableColumn id="15" name="Definition or Source of Indicator" dataDxfId="53"/>
    <tableColumn id="5" name="Methodology" dataDxfId="52"/>
    <tableColumn id="8" name="Data Needs and Availability" dataDxfId="51"/>
    <tableColumn id="9" name="Frequency of collection" dataDxfId="50"/>
    <tableColumn id="10" name="How to align with selected SEEA Accounts (Integrated into SEEA)" dataDxfId="49"/>
    <tableColumn id="11" name="How to align with selected SEEA Accounts (Generated using SEEA)" dataDxfId="48"/>
    <tableColumn id="12" name="Conclusions on alignment with selected SEEA Accounts" dataDxfId="47"/>
    <tableColumn id="13" name="Possibilities for Alignment under this Project (Full, Partial, None)" dataDxfId="46"/>
    <tableColumn id="16" name="SDG Indicator ID" dataDxfId="45"/>
    <tableColumn id="14" name="Link to SDG Target Indicators" dataDxfId="44"/>
  </tableColumns>
  <tableStyleInfo name="TableStyleMedium2" showFirstColumn="0" showLastColumn="0" showRowStripes="1" showColumnStripes="0"/>
</table>
</file>

<file path=xl/tables/table9.xml><?xml version="1.0" encoding="utf-8"?>
<table xmlns="http://schemas.openxmlformats.org/spreadsheetml/2006/main" id="6" name="Table6" displayName="Table6" ref="A1:O14" totalsRowShown="0" headerRowDxfId="43" dataDxfId="41" headerRowBorderDxfId="42" tableBorderDxfId="40" totalsRowBorderDxfId="39">
  <autoFilter ref="A1:O14"/>
  <tableColumns count="15">
    <tableColumn id="1" name="Indicator ID" dataDxfId="38"/>
    <tableColumn id="2" name="Indicator" dataDxfId="37"/>
    <tableColumn id="3" name="Custodian Agency (Origin - Agency)" dataDxfId="36"/>
    <tableColumn id="12" name="Available today (X), Under Active development (Y) " dataDxfId="35"/>
    <tableColumn id="15" name="Definition or source of indicator" dataDxfId="34"/>
    <tableColumn id="14" name="Methodology" dataDxfId="33"/>
    <tableColumn id="13" name="Data Needs and Availability" dataDxfId="32"/>
    <tableColumn id="4" name="Frequency of collection" dataDxfId="31"/>
    <tableColumn id="5" name="How to align with selected SEEA Accounts (Integrated into SEEA)" dataDxfId="30"/>
    <tableColumn id="6" name="How to align with selected SEEA Accounts (Generated using SEEA)" dataDxfId="29"/>
    <tableColumn id="7" name="Conclusions on alignment with selected SEEA Accounts" dataDxfId="28"/>
    <tableColumn id="8" name="Possibilities for Alignment under this Project (Full, Partial, None)" dataDxfId="27"/>
    <tableColumn id="11" name="SDG Target Indicator" dataDxfId="26"/>
    <tableColumn id="10" name="Aichi Target Indicator ID" dataDxfId="25"/>
    <tableColumn id="9" name="Link to SDG Target Indicators" dataDxfId="2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2.unccd.int/sites/default/files/relevant-links/2017-10/Good%20Practice%20Guidance_SDG%20Indicator%2015.3.1_Version%201.0.pdf" TargetMode="External"/><Relationship Id="rId13" Type="http://schemas.openxmlformats.org/officeDocument/2006/relationships/hyperlink" Target="https://www.bipindicators.net/indicators/forest-area-as-a-proportion-of-total-land-area" TargetMode="External"/><Relationship Id="rId18" Type="http://schemas.openxmlformats.org/officeDocument/2006/relationships/hyperlink" Target="https://www.bipindicators.net/indicators/biodiversity-habitat-index" TargetMode="External"/><Relationship Id="rId3" Type="http://schemas.openxmlformats.org/officeDocument/2006/relationships/hyperlink" Target="https://www.bipindicators.net/indicators/wild-bird-index" TargetMode="External"/><Relationship Id="rId21" Type="http://schemas.openxmlformats.org/officeDocument/2006/relationships/drawing" Target="../drawings/drawing8.xml"/><Relationship Id="rId7" Type="http://schemas.openxmlformats.org/officeDocument/2006/relationships/hyperlink" Target="https://www2.unccd.int/sites/default/files/relevant-links/2017-10/Good%20Practice%20Guidance_SDG%20Indicator%2015.3.1_Version%201.0.pdf" TargetMode="External"/><Relationship Id="rId12" Type="http://schemas.openxmlformats.org/officeDocument/2006/relationships/hyperlink" Target="https://www.bipindicators.net/indicators/wetland-extent-trends-index" TargetMode="External"/><Relationship Id="rId17" Type="http://schemas.openxmlformats.org/officeDocument/2006/relationships/hyperlink" Target="https://www.ipbes.net/sites/default/files/factsheet_lassaletta_et_al_2014_nitrogen_use_efficiency.pdf" TargetMode="External"/><Relationship Id="rId2" Type="http://schemas.openxmlformats.org/officeDocument/2006/relationships/hyperlink" Target="https://www2.unccd.int/sites/default/files/relevant-links/2017-10/Good%20Practice%20Guidance_SDG%20Indicator%2015.3.1_Version%201.0.pdf" TargetMode="External"/><Relationship Id="rId16" Type="http://schemas.openxmlformats.org/officeDocument/2006/relationships/hyperlink" Target="https://www.ipbes.net/sites/default/files/factsheet_fao_inland_fishery_production.pdf" TargetMode="External"/><Relationship Id="rId20" Type="http://schemas.openxmlformats.org/officeDocument/2006/relationships/printerSettings" Target="../printerSettings/printerSettings10.bin"/><Relationship Id="rId1" Type="http://schemas.openxmlformats.org/officeDocument/2006/relationships/hyperlink" Target="https://unstats.un.org/sdgs/metadata/files/Metadata-15-01-02.pdf" TargetMode="External"/><Relationship Id="rId6" Type="http://schemas.openxmlformats.org/officeDocument/2006/relationships/hyperlink" Target="https://www2.unccd.int/sites/default/files/relevant-links/2017-10/Good%20Practice%20Guidance_SDG%20Indicator%2015.3.1_Version%201.0.pdf" TargetMode="External"/><Relationship Id="rId11" Type="http://schemas.openxmlformats.org/officeDocument/2006/relationships/hyperlink" Target="https://www2.unccd.int/sites/default/files/relevant-links/2017-10/Good%20Practice%20Guidance_SDG%20Indicator%2015.3.1_Version%201.0.pdf" TargetMode="External"/><Relationship Id="rId5" Type="http://schemas.openxmlformats.org/officeDocument/2006/relationships/hyperlink" Target="http://www.ipbes.net/sites/default/files/Metadata_GEO_BON_iDiv_Global_Ecosystem_Restoration_Index.pdf" TargetMode="External"/><Relationship Id="rId15" Type="http://schemas.openxmlformats.org/officeDocument/2006/relationships/hyperlink" Target="https://www.bipindicators.net/indicators/ocean-health-index" TargetMode="External"/><Relationship Id="rId10" Type="http://schemas.openxmlformats.org/officeDocument/2006/relationships/hyperlink" Target="https://www.unece.org/fileadmin/DAM/stats/documents/ece/ces/2016/mtg/19-_Add1-Climate_indicator_metadata_sheets_final.xlsx" TargetMode="External"/><Relationship Id="rId19" Type="http://schemas.openxmlformats.org/officeDocument/2006/relationships/hyperlink" Target="http://www.geobon.org/Downloads/brochures/2015/GBCI_Version1.2_low.pdf" TargetMode="External"/><Relationship Id="rId4" Type="http://schemas.openxmlformats.org/officeDocument/2006/relationships/hyperlink" Target="https://www.bipindicators.net/indicators/ocean-health-index" TargetMode="External"/><Relationship Id="rId9" Type="http://schemas.openxmlformats.org/officeDocument/2006/relationships/hyperlink" Target="https://www2.unccd.int/sites/default/files/relevant-links/2017-10/Good%20Practice%20Guidance_SDG%20Indicator%2015.3.1_Version%201.0.pdf" TargetMode="External"/><Relationship Id="rId14" Type="http://schemas.openxmlformats.org/officeDocument/2006/relationships/hyperlink" Target="https://www.bipindicators.net/indicators/proportion-of-fish-stocks-in-safe-biological-limits" TargetMode="External"/><Relationship Id="rId22"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bipindicators.net/indicators/ecological-footprint" TargetMode="External"/><Relationship Id="rId13" Type="http://schemas.openxmlformats.org/officeDocument/2006/relationships/hyperlink" Target="https://www.bipindicators.net/indicators/living-planet-index" TargetMode="External"/><Relationship Id="rId18" Type="http://schemas.openxmlformats.org/officeDocument/2006/relationships/drawing" Target="../drawings/drawing2.xml"/><Relationship Id="rId3" Type="http://schemas.openxmlformats.org/officeDocument/2006/relationships/hyperlink" Target="https://www2.unccd.int/sites/default/files/relevant-links/2017-10/Good%20Practice%20Guidance_SDG%20Indicator%2015.3.1_Version%201.0.pdf" TargetMode="External"/><Relationship Id="rId7" Type="http://schemas.openxmlformats.org/officeDocument/2006/relationships/hyperlink" Target="http://www.ipbes.net/sites/default/files/Metadata_GEO_BON_iDiv_Global_Ecosystem_Restoration_Index.pdf" TargetMode="External"/><Relationship Id="rId12" Type="http://schemas.openxmlformats.org/officeDocument/2006/relationships/hyperlink" Target="https://www.bipindicators.net/indicators/climatic-impacts-on-european-and-american-birds" TargetMode="External"/><Relationship Id="rId17" Type="http://schemas.openxmlformats.org/officeDocument/2006/relationships/printerSettings" Target="../printerSettings/printerSettings2.bin"/><Relationship Id="rId2" Type="http://schemas.openxmlformats.org/officeDocument/2006/relationships/hyperlink" Target="https://unstats.un.org/sdgs/metadata/files/Metadata-15-01-02.pdf" TargetMode="External"/><Relationship Id="rId16" Type="http://schemas.openxmlformats.org/officeDocument/2006/relationships/hyperlink" Target="http://www.geobon.org/Downloads/brochures/2015/GBCI_Version1.2_low.pdf" TargetMode="External"/><Relationship Id="rId1" Type="http://schemas.openxmlformats.org/officeDocument/2006/relationships/hyperlink" Target="https://www.bipindicators.net/indicators/red-list-index/red-list-index-impacts-of-utilisation" TargetMode="External"/><Relationship Id="rId6" Type="http://schemas.openxmlformats.org/officeDocument/2006/relationships/hyperlink" Target="https://www.bipindicators.net/indicators/living-planet-index" TargetMode="External"/><Relationship Id="rId11" Type="http://schemas.openxmlformats.org/officeDocument/2006/relationships/hyperlink" Target="https://www.bipindicators.net/indicators/trends-in-loss-of-reactive-nitrogen-to-the-environment" TargetMode="External"/><Relationship Id="rId5" Type="http://schemas.openxmlformats.org/officeDocument/2006/relationships/hyperlink" Target="https://www.bipindicators.net/indicators/wild-bird-index" TargetMode="External"/><Relationship Id="rId15" Type="http://schemas.openxmlformats.org/officeDocument/2006/relationships/hyperlink" Target="https://www.bipindicators.net/indicators/ocean-health-index" TargetMode="External"/><Relationship Id="rId10" Type="http://schemas.openxmlformats.org/officeDocument/2006/relationships/hyperlink" Target="https://www.bipindicators.net/indicators/living-planet-index" TargetMode="External"/><Relationship Id="rId19" Type="http://schemas.openxmlformats.org/officeDocument/2006/relationships/table" Target="../tables/table2.xml"/><Relationship Id="rId4" Type="http://schemas.openxmlformats.org/officeDocument/2006/relationships/hyperlink" Target="https://www.bipindicators.net/indicators/msc-certified-catch" TargetMode="External"/><Relationship Id="rId9" Type="http://schemas.openxmlformats.org/officeDocument/2006/relationships/hyperlink" Target="https://www.bipindicators.net/indicators/biodiversity-habitat-index" TargetMode="External"/><Relationship Id="rId14" Type="http://schemas.openxmlformats.org/officeDocument/2006/relationships/hyperlink" Target="http://ref.data.fao.org/dataset?entryId=5e70fee4-fb65-43b6-8da1-b6de4626b9bd&amp;tab=metadata"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https://www2.unccd.int/sites/default/files/relevant-links/2017-10/Good%20Practice%20Guidance_SDG%20Indicator%2015.3.1_Version%201.0.pdf" TargetMode="External"/><Relationship Id="rId7" Type="http://schemas.openxmlformats.org/officeDocument/2006/relationships/drawing" Target="../drawings/drawing3.xml"/><Relationship Id="rId2" Type="http://schemas.openxmlformats.org/officeDocument/2006/relationships/hyperlink" Target="https://www2.unccd.int/sites/default/files/relevant-links/2017-10/Good%20Practice%20Guidance_SDG%20Indicator%2015.3.1_Version%201.0.pdf" TargetMode="External"/><Relationship Id="rId1" Type="http://schemas.openxmlformats.org/officeDocument/2006/relationships/hyperlink" Target="https://www2.unccd.int/sites/default/files/relevant-links/2017-10/Good%20Practice%20Guidance_SDG%20Indicator%2015.3.1_Version%201.0.pdf" TargetMode="External"/><Relationship Id="rId6" Type="http://schemas.openxmlformats.org/officeDocument/2006/relationships/printerSettings" Target="../printerSettings/printerSettings3.bin"/><Relationship Id="rId5" Type="http://schemas.openxmlformats.org/officeDocument/2006/relationships/hyperlink" Target="https://prais.unccd.int/sites/default/files/helper_documents/2-Manual_EN_1.pdf" TargetMode="External"/><Relationship Id="rId4" Type="http://schemas.openxmlformats.org/officeDocument/2006/relationships/hyperlink" Target="https://www2.unccd.int/sites/default/files/relevant-links/2017-10/Good%20Practice%20Guidance_SDG%20Indicator%2015.3.1_Version%201.0.pdf"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unece.org/fileadmin/DAM/stats/documents/ece/ces/2016/mtg/19-_Add1-Climate_indicator_metadata_sheets_final.xlsx" TargetMode="External"/><Relationship Id="rId7" Type="http://schemas.openxmlformats.org/officeDocument/2006/relationships/table" Target="../tables/table5.xml"/><Relationship Id="rId2" Type="http://schemas.openxmlformats.org/officeDocument/2006/relationships/hyperlink" Target="https://www2.unccd.int/sites/default/files/relevant-links/2017-10/Good%20Practice%20Guidance_SDG%20Indicator%2015.3.1_Version%201.0.pdf" TargetMode="External"/><Relationship Id="rId1" Type="http://schemas.openxmlformats.org/officeDocument/2006/relationships/hyperlink" Target="https://www2.unccd.int/sites/default/files/relevant-links/2017-10/Good%20Practice%20Guidance_SDG%20Indicator%2015.3.1_Version%201.0.pdf"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www.eea.europa.eu/data-and-maps/indicators/invasive-alien-species-in-europe/invasive-alien-species-in-europ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bipindicators.net/indicators/area-of-forest-under-sustainable-management-certification" TargetMode="External"/><Relationship Id="rId13" Type="http://schemas.openxmlformats.org/officeDocument/2006/relationships/hyperlink" Target="https://www.bipindicators.net/indicators/ocean-health-index" TargetMode="External"/><Relationship Id="rId3" Type="http://schemas.openxmlformats.org/officeDocument/2006/relationships/hyperlink" Target="https://www.bipindicators.net/indicators/wetland-extent-trends-index" TargetMode="External"/><Relationship Id="rId7" Type="http://schemas.openxmlformats.org/officeDocument/2006/relationships/hyperlink" Target="https://www.bipindicators.net/indicators/proportion-of-fish-stocks-in-safe-biological-limits" TargetMode="External"/><Relationship Id="rId12" Type="http://schemas.openxmlformats.org/officeDocument/2006/relationships/hyperlink" Target="https://www.bipindicators.net/indicators/cumulative-human-impacts-on-marine-ecosystems" TargetMode="External"/><Relationship Id="rId2" Type="http://schemas.openxmlformats.org/officeDocument/2006/relationships/hyperlink" Target="https://www.bipindicators.net/indicators/red-list-index/red-list-index-impacts-of-utilisation" TargetMode="External"/><Relationship Id="rId16" Type="http://schemas.openxmlformats.org/officeDocument/2006/relationships/table" Target="../tables/table6.xml"/><Relationship Id="rId1" Type="http://schemas.openxmlformats.org/officeDocument/2006/relationships/hyperlink" Target="https://www.bipindicators.net/indicators/ecological-footprint" TargetMode="External"/><Relationship Id="rId6" Type="http://schemas.openxmlformats.org/officeDocument/2006/relationships/hyperlink" Target="https://www.bipindicators.net/indicators/msc-certified-catch" TargetMode="External"/><Relationship Id="rId11" Type="http://schemas.openxmlformats.org/officeDocument/2006/relationships/hyperlink" Target="https://www.bipindicators.net/indicators/climatic-impacts-on-european-and-american-birds" TargetMode="External"/><Relationship Id="rId5" Type="http://schemas.openxmlformats.org/officeDocument/2006/relationships/hyperlink" Target="https://www.bipindicators.net/indicators/marine-trophic-index" TargetMode="External"/><Relationship Id="rId15" Type="http://schemas.openxmlformats.org/officeDocument/2006/relationships/drawing" Target="../drawings/drawing6.xml"/><Relationship Id="rId10" Type="http://schemas.openxmlformats.org/officeDocument/2006/relationships/hyperlink" Target="https://www.bipindicators.net/indicators/red-list-index/red-list-index-for-pollinator-species" TargetMode="External"/><Relationship Id="rId4" Type="http://schemas.openxmlformats.org/officeDocument/2006/relationships/hyperlink" Target="https://www.bipindicators.net/indicators/forest-area-as-a-proportion-of-total-land-area" TargetMode="External"/><Relationship Id="rId9" Type="http://schemas.openxmlformats.org/officeDocument/2006/relationships/hyperlink" Target="https://www.bipindicators.net/indicators/trends-in-loss-of-reactive-nitrogen-to-the-environment"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ipbes.net/sites/default/files/factsheet_shin_et_al_2010_proportion_of_predatory_fish_0.pdf" TargetMode="External"/><Relationship Id="rId3" Type="http://schemas.openxmlformats.org/officeDocument/2006/relationships/hyperlink" Target="https://www.ipbes.net/sites/default/files/factsheet_fao_inland_fishery_production.pdf" TargetMode="External"/><Relationship Id="rId7" Type="http://schemas.openxmlformats.org/officeDocument/2006/relationships/hyperlink" Target="https://pure.uhi.ac.uk/portal/files/1966205/Publications2015_1.pdf" TargetMode="External"/><Relationship Id="rId12" Type="http://schemas.openxmlformats.org/officeDocument/2006/relationships/table" Target="../tables/table7.xml"/><Relationship Id="rId2" Type="http://schemas.openxmlformats.org/officeDocument/2006/relationships/hyperlink" Target="https://germanwatch.org/en/cri" TargetMode="External"/><Relationship Id="rId1" Type="http://schemas.openxmlformats.org/officeDocument/2006/relationships/hyperlink" Target="http://ref.data.fao.org/dataset?entryId=5e70fee4-fb65-43b6-8da1-b6de4626b9bd&amp;tab=metadata" TargetMode="External"/><Relationship Id="rId6" Type="http://schemas.openxmlformats.org/officeDocument/2006/relationships/hyperlink" Target="https://www.ipbes.net/sites/default/files/factsheet_dornelas_et_al_2014_biotime_local_species.pdf" TargetMode="External"/><Relationship Id="rId11" Type="http://schemas.openxmlformats.org/officeDocument/2006/relationships/printerSettings" Target="../printerSettings/printerSettings7.bin"/><Relationship Id="rId5" Type="http://schemas.openxmlformats.org/officeDocument/2006/relationships/hyperlink" Target="https://epi.envirocenter.yale.edu/downloads/epi2018technicalappendixv02.pdf" TargetMode="External"/><Relationship Id="rId10" Type="http://schemas.openxmlformats.org/officeDocument/2006/relationships/hyperlink" Target="https://link.springer.com/article/10.1007/s10021-009-9229-5" TargetMode="External"/><Relationship Id="rId4" Type="http://schemas.openxmlformats.org/officeDocument/2006/relationships/hyperlink" Target="https://www.ipbes.net/sites/default/files/factsheet_lassaletta_et_al_2014_nitrogen_use_efficiency.pdf" TargetMode="External"/><Relationship Id="rId9" Type="http://schemas.openxmlformats.org/officeDocument/2006/relationships/hyperlink" Target="https://www.ipbes.net/sites/default/files/Metadata_Lassaletta_et_al_2014_Nitrogen_Use_Efficiency.pdf"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
  <sheetViews>
    <sheetView tabSelected="1" zoomScale="55" zoomScaleNormal="55" workbookViewId="0">
      <pane xSplit="2" ySplit="2" topLeftCell="H3" activePane="bottomRight" state="frozen"/>
      <selection pane="topRight" activeCell="C1" sqref="C1"/>
      <selection pane="bottomLeft" activeCell="A3" sqref="A3"/>
      <selection pane="bottomRight" activeCell="A2" sqref="A2"/>
    </sheetView>
  </sheetViews>
  <sheetFormatPr defaultColWidth="9.140625" defaultRowHeight="14.25" zeroHeight="1"/>
  <cols>
    <col min="1" max="1" width="17.28515625" style="2" customWidth="1"/>
    <col min="2" max="2" width="28.7109375" style="2" customWidth="1"/>
    <col min="3" max="3" width="16.28515625" style="2" customWidth="1"/>
    <col min="4" max="4" width="22" style="2" customWidth="1"/>
    <col min="5" max="5" width="65.7109375" style="2" customWidth="1"/>
    <col min="6" max="6" width="53" style="2" customWidth="1"/>
    <col min="7" max="7" width="67.85546875" style="2" customWidth="1"/>
    <col min="8" max="8" width="34.85546875" style="2" customWidth="1"/>
    <col min="9" max="9" width="66.85546875" style="2" customWidth="1"/>
    <col min="10" max="10" width="68.85546875" style="2" customWidth="1"/>
    <col min="11" max="11" width="45.7109375" style="2" customWidth="1"/>
    <col min="12" max="12" width="33.7109375" style="254" customWidth="1"/>
    <col min="13" max="13" width="61.28515625" style="255" customWidth="1"/>
    <col min="14" max="20" width="9.140625" style="255" customWidth="1"/>
    <col min="21" max="16384" width="9.140625" style="255"/>
  </cols>
  <sheetData>
    <row r="1" spans="1:12" ht="72">
      <c r="A1" s="201" t="s">
        <v>0</v>
      </c>
      <c r="B1" s="201" t="s">
        <v>1504</v>
      </c>
      <c r="C1" s="201" t="s">
        <v>1</v>
      </c>
      <c r="D1" s="201" t="s">
        <v>1505</v>
      </c>
      <c r="E1" s="201" t="s">
        <v>1633</v>
      </c>
      <c r="F1" s="201" t="s">
        <v>1506</v>
      </c>
      <c r="G1" s="201" t="s">
        <v>1507</v>
      </c>
      <c r="H1" s="201" t="s">
        <v>191</v>
      </c>
      <c r="I1" s="201" t="s">
        <v>319</v>
      </c>
      <c r="J1" s="201" t="s">
        <v>1438</v>
      </c>
      <c r="K1" s="201" t="s">
        <v>1439</v>
      </c>
      <c r="L1" s="210" t="s">
        <v>1634</v>
      </c>
    </row>
    <row r="2" spans="1:12" ht="15.75">
      <c r="A2" s="160"/>
      <c r="B2" s="160" t="s">
        <v>2</v>
      </c>
      <c r="C2" s="160"/>
      <c r="D2" s="160"/>
      <c r="E2" s="160"/>
      <c r="F2" s="160"/>
      <c r="G2" s="160"/>
      <c r="H2" s="160"/>
      <c r="I2" s="160"/>
      <c r="J2" s="160"/>
      <c r="K2" s="160"/>
      <c r="L2" s="185"/>
    </row>
    <row r="3" spans="1:12" ht="60">
      <c r="A3" s="1" t="s">
        <v>3</v>
      </c>
      <c r="B3" s="1" t="s">
        <v>4</v>
      </c>
      <c r="C3" s="10" t="s">
        <v>5</v>
      </c>
      <c r="D3" s="10" t="s">
        <v>6</v>
      </c>
      <c r="E3" s="10" t="s">
        <v>1856</v>
      </c>
      <c r="F3" s="19" t="s">
        <v>1485</v>
      </c>
      <c r="G3" s="19" t="s">
        <v>1857</v>
      </c>
      <c r="H3" s="19"/>
      <c r="I3" s="260"/>
      <c r="J3" s="235" t="s">
        <v>1858</v>
      </c>
      <c r="K3" s="19" t="s">
        <v>8</v>
      </c>
      <c r="L3" s="91" t="s">
        <v>9</v>
      </c>
    </row>
    <row r="4" spans="1:12" ht="142.5">
      <c r="A4" s="1" t="s">
        <v>10</v>
      </c>
      <c r="B4" s="1" t="s">
        <v>11</v>
      </c>
      <c r="C4" s="10" t="s">
        <v>5</v>
      </c>
      <c r="D4" s="10" t="s">
        <v>12</v>
      </c>
      <c r="E4" s="10" t="s">
        <v>389</v>
      </c>
      <c r="F4" s="19" t="s">
        <v>1387</v>
      </c>
      <c r="G4" s="19" t="s">
        <v>1385</v>
      </c>
      <c r="H4" s="19"/>
      <c r="I4" s="10"/>
      <c r="J4" s="13" t="s">
        <v>1384</v>
      </c>
      <c r="K4" s="19" t="s">
        <v>1840</v>
      </c>
      <c r="L4" s="91" t="s">
        <v>19</v>
      </c>
    </row>
    <row r="5" spans="1:12" ht="33" customHeight="1">
      <c r="A5" s="20"/>
      <c r="B5" s="20" t="s">
        <v>13</v>
      </c>
      <c r="C5" s="20"/>
      <c r="D5" s="20"/>
      <c r="E5" s="20"/>
      <c r="F5" s="20"/>
      <c r="G5" s="20"/>
      <c r="H5" s="20"/>
      <c r="I5" s="20"/>
      <c r="J5" s="20"/>
      <c r="K5" s="20"/>
      <c r="L5" s="91"/>
    </row>
    <row r="6" spans="1:12" s="78" customFormat="1" ht="114">
      <c r="A6" s="261" t="s">
        <v>1303</v>
      </c>
      <c r="B6" s="17" t="s">
        <v>1307</v>
      </c>
      <c r="C6" s="118" t="s">
        <v>1305</v>
      </c>
      <c r="D6" s="118" t="s">
        <v>12</v>
      </c>
      <c r="E6" s="19" t="s">
        <v>1304</v>
      </c>
      <c r="F6" s="19" t="s">
        <v>1386</v>
      </c>
      <c r="G6" s="19" t="s">
        <v>1306</v>
      </c>
      <c r="H6" s="20"/>
      <c r="I6" s="20"/>
      <c r="J6" s="19" t="s">
        <v>1859</v>
      </c>
      <c r="K6" s="20"/>
      <c r="L6" s="91" t="s">
        <v>9</v>
      </c>
    </row>
    <row r="7" spans="1:12" s="256" customFormat="1" ht="180" customHeight="1">
      <c r="A7" s="262" t="s">
        <v>14</v>
      </c>
      <c r="B7" s="61" t="s">
        <v>15</v>
      </c>
      <c r="C7" s="154" t="s">
        <v>16</v>
      </c>
      <c r="D7" s="154" t="s">
        <v>17</v>
      </c>
      <c r="E7" s="154" t="s">
        <v>1388</v>
      </c>
      <c r="F7" s="154" t="s">
        <v>1389</v>
      </c>
      <c r="G7" s="154" t="s">
        <v>18</v>
      </c>
      <c r="H7" s="154"/>
      <c r="I7" s="154"/>
      <c r="J7" s="154" t="s">
        <v>1390</v>
      </c>
      <c r="K7" s="154" t="s">
        <v>1587</v>
      </c>
      <c r="L7" s="263" t="s">
        <v>24</v>
      </c>
    </row>
    <row r="8" spans="1:12" ht="171" customHeight="1">
      <c r="A8" s="1" t="s">
        <v>20</v>
      </c>
      <c r="B8" s="1" t="s">
        <v>969</v>
      </c>
      <c r="C8" s="10" t="s">
        <v>21</v>
      </c>
      <c r="D8" s="10" t="s">
        <v>17</v>
      </c>
      <c r="E8" s="10" t="s">
        <v>22</v>
      </c>
      <c r="F8" s="10" t="s">
        <v>1391</v>
      </c>
      <c r="G8" s="19" t="s">
        <v>23</v>
      </c>
      <c r="H8" s="19"/>
      <c r="I8" s="260"/>
      <c r="J8" s="10" t="s">
        <v>970</v>
      </c>
      <c r="K8" s="10" t="s">
        <v>1588</v>
      </c>
      <c r="L8" s="91" t="s">
        <v>24</v>
      </c>
    </row>
    <row r="9" spans="1:12" ht="270">
      <c r="A9" s="61" t="s">
        <v>25</v>
      </c>
      <c r="B9" s="61" t="s">
        <v>26</v>
      </c>
      <c r="C9" s="154" t="s">
        <v>27</v>
      </c>
      <c r="D9" s="154" t="s">
        <v>17</v>
      </c>
      <c r="E9" s="154" t="s">
        <v>1392</v>
      </c>
      <c r="F9" s="154" t="s">
        <v>1393</v>
      </c>
      <c r="G9" s="154" t="s">
        <v>1486</v>
      </c>
      <c r="H9" s="154"/>
      <c r="I9" s="154"/>
      <c r="J9" s="154" t="s">
        <v>1487</v>
      </c>
      <c r="K9" s="154" t="s">
        <v>1589</v>
      </c>
      <c r="L9" s="264" t="s">
        <v>24</v>
      </c>
    </row>
    <row r="10" spans="1:12" s="256" customFormat="1" ht="255">
      <c r="A10" s="1" t="s">
        <v>28</v>
      </c>
      <c r="B10" s="61" t="s">
        <v>29</v>
      </c>
      <c r="C10" s="154" t="s">
        <v>27</v>
      </c>
      <c r="D10" s="154" t="s">
        <v>12</v>
      </c>
      <c r="E10" s="154" t="s">
        <v>30</v>
      </c>
      <c r="F10" s="154" t="s">
        <v>972</v>
      </c>
      <c r="G10" s="154" t="s">
        <v>31</v>
      </c>
      <c r="H10" s="154"/>
      <c r="I10" s="154"/>
      <c r="J10" s="154" t="s">
        <v>1394</v>
      </c>
      <c r="K10" s="154" t="s">
        <v>1843</v>
      </c>
      <c r="L10" s="263" t="s">
        <v>24</v>
      </c>
    </row>
    <row r="11" spans="1:12" ht="221.25" customHeight="1">
      <c r="A11" s="1" t="s">
        <v>33</v>
      </c>
      <c r="B11" s="1" t="s">
        <v>34</v>
      </c>
      <c r="C11" s="10" t="s">
        <v>35</v>
      </c>
      <c r="D11" s="10" t="s">
        <v>17</v>
      </c>
      <c r="E11" s="10" t="s">
        <v>189</v>
      </c>
      <c r="F11" s="10" t="s">
        <v>1395</v>
      </c>
      <c r="G11" s="10" t="s">
        <v>190</v>
      </c>
      <c r="H11" s="10" t="s">
        <v>1489</v>
      </c>
      <c r="I11" s="265"/>
      <c r="J11" s="10" t="s">
        <v>1591</v>
      </c>
      <c r="K11" s="231" t="s">
        <v>1396</v>
      </c>
      <c r="L11" s="91" t="s">
        <v>24</v>
      </c>
    </row>
    <row r="12" spans="1:12" ht="107.25" customHeight="1">
      <c r="A12" s="266" t="s">
        <v>37</v>
      </c>
      <c r="B12" s="231" t="s">
        <v>38</v>
      </c>
      <c r="C12" s="231" t="s">
        <v>39</v>
      </c>
      <c r="D12" s="231" t="s">
        <v>12</v>
      </c>
      <c r="E12" s="231" t="s">
        <v>1592</v>
      </c>
      <c r="F12" s="231"/>
      <c r="G12" s="231"/>
      <c r="H12" s="231"/>
      <c r="I12" s="231"/>
      <c r="J12" s="231"/>
      <c r="K12" s="231" t="s">
        <v>193</v>
      </c>
      <c r="L12" s="267" t="s">
        <v>19</v>
      </c>
    </row>
    <row r="13" spans="1:12" ht="86.25" customHeight="1">
      <c r="A13" s="119"/>
      <c r="B13" s="119" t="s">
        <v>40</v>
      </c>
      <c r="C13" s="119"/>
      <c r="D13" s="119"/>
      <c r="E13" s="119"/>
      <c r="F13" s="119"/>
      <c r="G13" s="119"/>
      <c r="H13" s="119"/>
      <c r="I13" s="119"/>
      <c r="J13" s="119"/>
      <c r="K13" s="119"/>
      <c r="L13" s="268"/>
    </row>
    <row r="14" spans="1:12" ht="206.45" customHeight="1">
      <c r="A14" s="266" t="s">
        <v>41</v>
      </c>
      <c r="B14" s="231" t="s">
        <v>42</v>
      </c>
      <c r="C14" s="231" t="s">
        <v>43</v>
      </c>
      <c r="D14" s="231" t="s">
        <v>12</v>
      </c>
      <c r="E14" s="231" t="s">
        <v>195</v>
      </c>
      <c r="F14" s="231" t="s">
        <v>194</v>
      </c>
      <c r="G14" s="231" t="s">
        <v>1397</v>
      </c>
      <c r="H14" s="231"/>
      <c r="I14" s="231"/>
      <c r="J14" s="231" t="s">
        <v>1398</v>
      </c>
      <c r="K14" s="231" t="s">
        <v>1593</v>
      </c>
      <c r="L14" s="267" t="s">
        <v>19</v>
      </c>
    </row>
    <row r="15" spans="1:12" ht="169.5" customHeight="1">
      <c r="A15" s="266" t="s">
        <v>44</v>
      </c>
      <c r="B15" s="231" t="s">
        <v>45</v>
      </c>
      <c r="C15" s="231" t="s">
        <v>46</v>
      </c>
      <c r="D15" s="231" t="s">
        <v>12</v>
      </c>
      <c r="E15" s="231" t="s">
        <v>198</v>
      </c>
      <c r="F15" s="231" t="s">
        <v>196</v>
      </c>
      <c r="G15" s="231" t="s">
        <v>1594</v>
      </c>
      <c r="H15" s="231"/>
      <c r="I15" s="231"/>
      <c r="J15" s="231" t="s">
        <v>197</v>
      </c>
      <c r="K15" s="231" t="s">
        <v>1402</v>
      </c>
      <c r="L15" s="267" t="s">
        <v>19</v>
      </c>
    </row>
    <row r="16" spans="1:12" ht="150.75" customHeight="1">
      <c r="A16" s="266" t="s">
        <v>47</v>
      </c>
      <c r="B16" s="231" t="s">
        <v>48</v>
      </c>
      <c r="C16" s="231" t="s">
        <v>49</v>
      </c>
      <c r="D16" s="231" t="s">
        <v>17</v>
      </c>
      <c r="E16" s="231" t="s">
        <v>199</v>
      </c>
      <c r="F16" s="231" t="s">
        <v>50</v>
      </c>
      <c r="G16" s="231" t="s">
        <v>50</v>
      </c>
      <c r="H16" s="231"/>
      <c r="I16" s="231"/>
      <c r="J16" s="231"/>
      <c r="K16" s="231" t="s">
        <v>193</v>
      </c>
      <c r="L16" s="267" t="s">
        <v>19</v>
      </c>
    </row>
    <row r="17" spans="1:12" ht="162" customHeight="1">
      <c r="A17" s="266" t="s">
        <v>51</v>
      </c>
      <c r="B17" s="231" t="s">
        <v>52</v>
      </c>
      <c r="C17" s="231" t="s">
        <v>53</v>
      </c>
      <c r="D17" s="231" t="s">
        <v>6</v>
      </c>
      <c r="E17" s="231"/>
      <c r="F17" s="231" t="s">
        <v>36</v>
      </c>
      <c r="G17" s="231" t="s">
        <v>36</v>
      </c>
      <c r="H17" s="231"/>
      <c r="I17" s="231"/>
      <c r="J17" s="231"/>
      <c r="K17" s="231" t="s">
        <v>193</v>
      </c>
      <c r="L17" s="267" t="s">
        <v>19</v>
      </c>
    </row>
    <row r="18" spans="1:12" ht="15">
      <c r="A18" s="119"/>
      <c r="B18" s="119" t="s">
        <v>54</v>
      </c>
      <c r="C18" s="119"/>
      <c r="D18" s="119"/>
      <c r="E18" s="119"/>
      <c r="F18" s="119"/>
      <c r="G18" s="119"/>
      <c r="H18" s="119"/>
      <c r="I18" s="119"/>
      <c r="J18" s="119"/>
      <c r="K18" s="119"/>
      <c r="L18" s="268"/>
    </row>
    <row r="19" spans="1:12" ht="189" customHeight="1">
      <c r="A19" s="1" t="s">
        <v>55</v>
      </c>
      <c r="B19" s="231" t="s">
        <v>56</v>
      </c>
      <c r="C19" s="231" t="s">
        <v>57</v>
      </c>
      <c r="D19" s="231" t="s">
        <v>6</v>
      </c>
      <c r="E19" s="231" t="s">
        <v>1399</v>
      </c>
      <c r="F19" s="231" t="s">
        <v>200</v>
      </c>
      <c r="G19" s="231" t="s">
        <v>36</v>
      </c>
      <c r="H19" s="231"/>
      <c r="I19" s="231"/>
      <c r="J19" s="231"/>
      <c r="K19" s="231" t="s">
        <v>1490</v>
      </c>
      <c r="L19" s="267" t="s">
        <v>19</v>
      </c>
    </row>
    <row r="20" spans="1:12" ht="197.25" customHeight="1">
      <c r="A20" s="1" t="s">
        <v>58</v>
      </c>
      <c r="B20" s="231" t="s">
        <v>59</v>
      </c>
      <c r="C20" s="231" t="s">
        <v>57</v>
      </c>
      <c r="D20" s="231" t="s">
        <v>12</v>
      </c>
      <c r="E20" s="231" t="s">
        <v>1595</v>
      </c>
      <c r="F20" s="231" t="s">
        <v>201</v>
      </c>
      <c r="G20" s="231" t="s">
        <v>1400</v>
      </c>
      <c r="H20" s="231"/>
      <c r="I20" s="231"/>
      <c r="J20" s="231" t="s">
        <v>202</v>
      </c>
      <c r="K20" s="231" t="s">
        <v>203</v>
      </c>
      <c r="L20" s="267" t="s">
        <v>19</v>
      </c>
    </row>
    <row r="21" spans="1:12" ht="120">
      <c r="A21" s="1" t="s">
        <v>60</v>
      </c>
      <c r="B21" s="231" t="s">
        <v>61</v>
      </c>
      <c r="C21" s="231" t="s">
        <v>62</v>
      </c>
      <c r="D21" s="231" t="s">
        <v>17</v>
      </c>
      <c r="E21" s="231"/>
      <c r="F21" s="231" t="s">
        <v>1842</v>
      </c>
      <c r="G21" s="231" t="s">
        <v>1842</v>
      </c>
      <c r="H21" s="231"/>
      <c r="I21" s="231"/>
      <c r="J21" s="231" t="s">
        <v>1852</v>
      </c>
      <c r="K21" s="275" t="s">
        <v>1845</v>
      </c>
      <c r="L21" s="269" t="s">
        <v>24</v>
      </c>
    </row>
    <row r="22" spans="1:12" ht="85.5">
      <c r="A22" s="1" t="s">
        <v>63</v>
      </c>
      <c r="B22" s="231" t="s">
        <v>64</v>
      </c>
      <c r="C22" s="231" t="s">
        <v>65</v>
      </c>
      <c r="D22" s="231" t="s">
        <v>17</v>
      </c>
      <c r="E22" s="231"/>
      <c r="F22" s="231" t="s">
        <v>1842</v>
      </c>
      <c r="G22" s="231" t="s">
        <v>1842</v>
      </c>
      <c r="H22" s="231"/>
      <c r="I22" s="231"/>
      <c r="J22" s="231"/>
      <c r="K22" s="231" t="s">
        <v>1401</v>
      </c>
      <c r="L22" s="267" t="s">
        <v>19</v>
      </c>
    </row>
    <row r="23" spans="1:12" ht="67.5" customHeight="1">
      <c r="A23" s="119"/>
      <c r="B23" s="119" t="s">
        <v>66</v>
      </c>
      <c r="C23" s="119"/>
      <c r="D23" s="119"/>
      <c r="E23" s="119"/>
      <c r="F23" s="119"/>
      <c r="G23" s="119"/>
      <c r="H23" s="119"/>
      <c r="I23" s="119"/>
      <c r="J23" s="119"/>
      <c r="K23" s="119"/>
      <c r="L23" s="268"/>
    </row>
    <row r="24" spans="1:12" ht="136.5" customHeight="1">
      <c r="A24" s="1" t="s">
        <v>67</v>
      </c>
      <c r="B24" s="231" t="s">
        <v>68</v>
      </c>
      <c r="C24" s="231" t="s">
        <v>69</v>
      </c>
      <c r="D24" s="231" t="s">
        <v>12</v>
      </c>
      <c r="E24" s="231" t="s">
        <v>205</v>
      </c>
      <c r="F24" s="231"/>
      <c r="G24" s="231" t="s">
        <v>1503</v>
      </c>
      <c r="H24" s="231"/>
      <c r="I24" s="231"/>
      <c r="J24" s="231" t="s">
        <v>204</v>
      </c>
      <c r="K24" s="231" t="s">
        <v>1402</v>
      </c>
      <c r="L24" s="267" t="s">
        <v>19</v>
      </c>
    </row>
    <row r="25" spans="1:12" ht="69.75" customHeight="1">
      <c r="A25" s="119"/>
      <c r="B25" s="119" t="s">
        <v>70</v>
      </c>
      <c r="C25" s="119"/>
      <c r="D25" s="119"/>
      <c r="E25" s="119"/>
      <c r="F25" s="119"/>
      <c r="G25" s="119"/>
      <c r="H25" s="119"/>
      <c r="I25" s="119"/>
      <c r="J25" s="119"/>
      <c r="K25" s="119"/>
      <c r="L25" s="268"/>
    </row>
    <row r="26" spans="1:12" ht="299.25">
      <c r="A26" s="17" t="s">
        <v>71</v>
      </c>
      <c r="B26" s="19" t="s">
        <v>72</v>
      </c>
      <c r="C26" s="22" t="s">
        <v>1404</v>
      </c>
      <c r="D26" s="118" t="s">
        <v>17</v>
      </c>
      <c r="E26" s="19" t="s">
        <v>206</v>
      </c>
      <c r="F26" s="19" t="s">
        <v>1596</v>
      </c>
      <c r="G26" s="19" t="s">
        <v>207</v>
      </c>
      <c r="H26" s="119"/>
      <c r="I26" s="119"/>
      <c r="J26" s="19" t="s">
        <v>1403</v>
      </c>
      <c r="K26" s="19" t="s">
        <v>1597</v>
      </c>
      <c r="L26" s="91" t="s">
        <v>24</v>
      </c>
    </row>
    <row r="27" spans="1:12" ht="256.5">
      <c r="A27" s="3" t="s">
        <v>73</v>
      </c>
      <c r="B27" s="19" t="s">
        <v>74</v>
      </c>
      <c r="C27" s="19" t="s">
        <v>75</v>
      </c>
      <c r="D27" s="19" t="s">
        <v>6</v>
      </c>
      <c r="E27" s="19" t="s">
        <v>1405</v>
      </c>
      <c r="F27" s="19" t="s">
        <v>208</v>
      </c>
      <c r="G27" s="19"/>
      <c r="H27" s="19"/>
      <c r="I27" s="19"/>
      <c r="J27" s="19" t="s">
        <v>1491</v>
      </c>
      <c r="K27" s="19" t="s">
        <v>193</v>
      </c>
      <c r="L27" s="249" t="s">
        <v>19</v>
      </c>
    </row>
    <row r="28" spans="1:12" ht="171">
      <c r="A28" s="1" t="s">
        <v>76</v>
      </c>
      <c r="B28" s="19" t="s">
        <v>77</v>
      </c>
      <c r="C28" s="19" t="s">
        <v>78</v>
      </c>
      <c r="D28" s="19" t="s">
        <v>17</v>
      </c>
      <c r="E28" s="19" t="s">
        <v>209</v>
      </c>
      <c r="F28" s="19" t="s">
        <v>1598</v>
      </c>
      <c r="G28" s="19" t="s">
        <v>1599</v>
      </c>
      <c r="H28" s="19"/>
      <c r="I28" s="19"/>
      <c r="J28" s="19" t="s">
        <v>1600</v>
      </c>
      <c r="K28" s="19" t="s">
        <v>1408</v>
      </c>
      <c r="L28" s="249" t="s">
        <v>19</v>
      </c>
    </row>
    <row r="29" spans="1:12" ht="204" customHeight="1">
      <c r="A29" s="3" t="s">
        <v>79</v>
      </c>
      <c r="B29" s="19" t="s">
        <v>80</v>
      </c>
      <c r="C29" s="19" t="s">
        <v>81</v>
      </c>
      <c r="D29" s="19" t="s">
        <v>6</v>
      </c>
      <c r="E29" s="19"/>
      <c r="F29" s="19" t="s">
        <v>1407</v>
      </c>
      <c r="G29" s="19" t="s">
        <v>1406</v>
      </c>
      <c r="H29" s="19"/>
      <c r="I29" s="19"/>
      <c r="J29" s="19" t="s">
        <v>1601</v>
      </c>
      <c r="K29" s="19" t="s">
        <v>1602</v>
      </c>
      <c r="L29" s="249" t="s">
        <v>24</v>
      </c>
    </row>
    <row r="30" spans="1:12" ht="186" customHeight="1">
      <c r="A30" s="3" t="s">
        <v>82</v>
      </c>
      <c r="B30" s="19" t="s">
        <v>83</v>
      </c>
      <c r="C30" s="19" t="s">
        <v>81</v>
      </c>
      <c r="D30" s="19" t="s">
        <v>6</v>
      </c>
      <c r="E30" s="19"/>
      <c r="F30" s="19" t="s">
        <v>36</v>
      </c>
      <c r="G30" s="19" t="s">
        <v>36</v>
      </c>
      <c r="H30" s="19"/>
      <c r="I30" s="19" t="s">
        <v>84</v>
      </c>
      <c r="J30" s="19"/>
      <c r="K30" s="19" t="s">
        <v>193</v>
      </c>
      <c r="L30" s="249" t="s">
        <v>19</v>
      </c>
    </row>
    <row r="31" spans="1:12" ht="15">
      <c r="A31" s="20"/>
      <c r="B31" s="20" t="s">
        <v>85</v>
      </c>
      <c r="C31" s="20"/>
      <c r="D31" s="20"/>
      <c r="E31" s="20"/>
      <c r="F31" s="20"/>
      <c r="G31" s="20"/>
      <c r="H31" s="20"/>
      <c r="I31" s="20"/>
      <c r="J31" s="20"/>
      <c r="K31" s="20"/>
      <c r="L31" s="91"/>
    </row>
    <row r="32" spans="1:12" ht="99.75">
      <c r="A32" s="17" t="s">
        <v>86</v>
      </c>
      <c r="B32" s="19" t="s">
        <v>87</v>
      </c>
      <c r="C32" s="19" t="s">
        <v>57</v>
      </c>
      <c r="D32" s="19" t="s">
        <v>6</v>
      </c>
      <c r="E32" s="19" t="s">
        <v>88</v>
      </c>
      <c r="F32" s="19" t="s">
        <v>36</v>
      </c>
      <c r="G32" s="19" t="s">
        <v>36</v>
      </c>
      <c r="H32" s="19"/>
      <c r="I32" s="19" t="s">
        <v>1484</v>
      </c>
      <c r="J32" s="19"/>
      <c r="K32" s="19" t="s">
        <v>203</v>
      </c>
      <c r="L32" s="249" t="s">
        <v>19</v>
      </c>
    </row>
    <row r="33" spans="1:12" ht="71.25">
      <c r="A33" s="17" t="s">
        <v>89</v>
      </c>
      <c r="B33" s="19" t="s">
        <v>90</v>
      </c>
      <c r="C33" s="19" t="s">
        <v>57</v>
      </c>
      <c r="D33" s="19" t="s">
        <v>12</v>
      </c>
      <c r="E33" s="19"/>
      <c r="F33" s="19" t="s">
        <v>91</v>
      </c>
      <c r="G33" s="19" t="s">
        <v>91</v>
      </c>
      <c r="H33" s="19"/>
      <c r="I33" s="19"/>
      <c r="J33" s="19"/>
      <c r="K33" s="19" t="s">
        <v>203</v>
      </c>
      <c r="L33" s="249" t="s">
        <v>19</v>
      </c>
    </row>
    <row r="34" spans="1:12" ht="185.25">
      <c r="A34" s="1" t="s">
        <v>92</v>
      </c>
      <c r="B34" s="19" t="s">
        <v>93</v>
      </c>
      <c r="C34" s="19" t="s">
        <v>94</v>
      </c>
      <c r="D34" s="19" t="s">
        <v>6</v>
      </c>
      <c r="E34" s="19" t="s">
        <v>210</v>
      </c>
      <c r="F34" s="19" t="s">
        <v>36</v>
      </c>
      <c r="G34" s="19" t="s">
        <v>36</v>
      </c>
      <c r="H34" s="19"/>
      <c r="I34" s="19"/>
      <c r="J34" s="19"/>
      <c r="K34" s="19" t="s">
        <v>1408</v>
      </c>
      <c r="L34" s="249" t="s">
        <v>19</v>
      </c>
    </row>
    <row r="35" spans="1:12" ht="128.25">
      <c r="A35" s="1" t="s">
        <v>95</v>
      </c>
      <c r="B35" s="19" t="s">
        <v>96</v>
      </c>
      <c r="C35" s="19" t="s">
        <v>62</v>
      </c>
      <c r="D35" s="19" t="s">
        <v>6</v>
      </c>
      <c r="E35" s="19" t="s">
        <v>211</v>
      </c>
      <c r="F35" s="19" t="s">
        <v>36</v>
      </c>
      <c r="G35" s="19" t="s">
        <v>36</v>
      </c>
      <c r="H35" s="19"/>
      <c r="I35" s="19"/>
      <c r="J35" s="19"/>
      <c r="K35" s="19" t="s">
        <v>1603</v>
      </c>
      <c r="L35" s="249" t="s">
        <v>19</v>
      </c>
    </row>
    <row r="36" spans="1:12" ht="147.75" customHeight="1">
      <c r="A36" s="1" t="s">
        <v>97</v>
      </c>
      <c r="B36" s="19" t="s">
        <v>98</v>
      </c>
      <c r="C36" s="19" t="s">
        <v>99</v>
      </c>
      <c r="D36" s="19" t="s">
        <v>6</v>
      </c>
      <c r="E36" s="19"/>
      <c r="F36" s="19" t="s">
        <v>36</v>
      </c>
      <c r="G36" s="19" t="s">
        <v>36</v>
      </c>
      <c r="H36" s="19"/>
      <c r="I36" s="19"/>
      <c r="J36" s="19"/>
      <c r="K36" s="19" t="s">
        <v>1409</v>
      </c>
      <c r="L36" s="249" t="s">
        <v>19</v>
      </c>
    </row>
    <row r="37" spans="1:12" ht="15">
      <c r="A37" s="119"/>
      <c r="B37" s="119" t="s">
        <v>100</v>
      </c>
      <c r="C37" s="119"/>
      <c r="D37" s="119"/>
      <c r="E37" s="119"/>
      <c r="F37" s="119"/>
      <c r="G37" s="119"/>
      <c r="H37" s="119"/>
      <c r="I37" s="119"/>
      <c r="J37" s="119"/>
      <c r="K37" s="119"/>
      <c r="L37" s="268"/>
    </row>
    <row r="38" spans="1:12" ht="213.75">
      <c r="A38" s="8" t="s">
        <v>101</v>
      </c>
      <c r="B38" s="8" t="s">
        <v>102</v>
      </c>
      <c r="C38" s="6" t="s">
        <v>103</v>
      </c>
      <c r="D38" s="6" t="s">
        <v>6</v>
      </c>
      <c r="E38" s="6" t="s">
        <v>213</v>
      </c>
      <c r="F38" s="10" t="s">
        <v>212</v>
      </c>
      <c r="G38" s="10" t="s">
        <v>214</v>
      </c>
      <c r="H38" s="1"/>
      <c r="I38" s="6" t="s">
        <v>1432</v>
      </c>
      <c r="J38" s="6"/>
      <c r="K38" s="6" t="s">
        <v>1432</v>
      </c>
      <c r="L38" s="91" t="s">
        <v>24</v>
      </c>
    </row>
    <row r="39" spans="1:12" ht="166.15" customHeight="1">
      <c r="A39" s="8" t="s">
        <v>104</v>
      </c>
      <c r="B39" s="8" t="s">
        <v>105</v>
      </c>
      <c r="C39" s="6" t="s">
        <v>106</v>
      </c>
      <c r="D39" s="6" t="s">
        <v>6</v>
      </c>
      <c r="E39" s="6" t="s">
        <v>216</v>
      </c>
      <c r="F39" s="173" t="s">
        <v>217</v>
      </c>
      <c r="G39" s="1"/>
      <c r="H39" s="1" t="s">
        <v>215</v>
      </c>
      <c r="I39" s="6" t="s">
        <v>1432</v>
      </c>
      <c r="J39" s="6"/>
      <c r="K39" s="6" t="s">
        <v>1432</v>
      </c>
      <c r="L39" s="91" t="s">
        <v>24</v>
      </c>
    </row>
    <row r="40" spans="1:12" ht="200.25">
      <c r="A40" s="4" t="s">
        <v>107</v>
      </c>
      <c r="B40" s="4" t="s">
        <v>108</v>
      </c>
      <c r="C40" s="9" t="s">
        <v>109</v>
      </c>
      <c r="D40" s="9" t="s">
        <v>12</v>
      </c>
      <c r="E40" s="9" t="s">
        <v>1604</v>
      </c>
      <c r="F40" s="7" t="s">
        <v>219</v>
      </c>
      <c r="G40" s="9" t="s">
        <v>110</v>
      </c>
      <c r="H40" s="9"/>
      <c r="I40" s="9"/>
      <c r="J40" s="9" t="s">
        <v>218</v>
      </c>
      <c r="K40" s="10" t="s">
        <v>1605</v>
      </c>
      <c r="L40" s="91" t="s">
        <v>24</v>
      </c>
    </row>
    <row r="41" spans="1:12" ht="228">
      <c r="A41" s="4" t="s">
        <v>111</v>
      </c>
      <c r="B41" s="270" t="s">
        <v>112</v>
      </c>
      <c r="C41" s="6" t="s">
        <v>113</v>
      </c>
      <c r="D41" s="6" t="s">
        <v>12</v>
      </c>
      <c r="E41" s="7" t="s">
        <v>225</v>
      </c>
      <c r="F41" s="10" t="s">
        <v>224</v>
      </c>
      <c r="G41" s="15" t="s">
        <v>1606</v>
      </c>
      <c r="H41" s="15"/>
      <c r="I41" s="10" t="s">
        <v>1607</v>
      </c>
      <c r="J41" s="6" t="s">
        <v>1616</v>
      </c>
      <c r="K41" s="10" t="s">
        <v>1617</v>
      </c>
      <c r="L41" s="91" t="s">
        <v>24</v>
      </c>
    </row>
    <row r="42" spans="1:12" ht="221.25" customHeight="1">
      <c r="A42" s="4" t="s">
        <v>114</v>
      </c>
      <c r="B42" s="4" t="s">
        <v>115</v>
      </c>
      <c r="C42" s="5" t="s">
        <v>109</v>
      </c>
      <c r="D42" s="5" t="s">
        <v>17</v>
      </c>
      <c r="E42" s="5"/>
      <c r="F42" s="5" t="s">
        <v>226</v>
      </c>
      <c r="G42" s="5" t="s">
        <v>227</v>
      </c>
      <c r="H42" s="5" t="s">
        <v>228</v>
      </c>
      <c r="I42" s="5" t="s">
        <v>1410</v>
      </c>
      <c r="J42" s="5" t="s">
        <v>1608</v>
      </c>
      <c r="K42" s="5" t="s">
        <v>1609</v>
      </c>
      <c r="L42" s="276" t="s">
        <v>19</v>
      </c>
    </row>
    <row r="43" spans="1:12" ht="135">
      <c r="A43" s="4" t="s">
        <v>117</v>
      </c>
      <c r="B43" s="4" t="s">
        <v>118</v>
      </c>
      <c r="C43" s="4" t="s">
        <v>119</v>
      </c>
      <c r="D43" s="4" t="s">
        <v>6</v>
      </c>
      <c r="E43" s="4"/>
      <c r="F43" s="4" t="s">
        <v>36</v>
      </c>
      <c r="G43" s="4" t="s">
        <v>1488</v>
      </c>
      <c r="H43" s="4"/>
      <c r="I43" s="4"/>
      <c r="J43" s="4" t="s">
        <v>1610</v>
      </c>
      <c r="K43" s="4" t="s">
        <v>1411</v>
      </c>
      <c r="L43" s="250" t="s">
        <v>24</v>
      </c>
    </row>
    <row r="44" spans="1:12" ht="285">
      <c r="A44" s="3" t="s">
        <v>120</v>
      </c>
      <c r="B44" s="4" t="s">
        <v>121</v>
      </c>
      <c r="C44" s="4" t="s">
        <v>106</v>
      </c>
      <c r="D44" s="4" t="s">
        <v>17</v>
      </c>
      <c r="E44" s="4"/>
      <c r="F44" s="4" t="s">
        <v>116</v>
      </c>
      <c r="G44" s="4" t="s">
        <v>116</v>
      </c>
      <c r="H44" s="4"/>
      <c r="I44" s="4" t="s">
        <v>1611</v>
      </c>
      <c r="J44" s="4" t="s">
        <v>222</v>
      </c>
      <c r="K44" s="4" t="s">
        <v>221</v>
      </c>
      <c r="L44" s="250" t="s">
        <v>19</v>
      </c>
    </row>
    <row r="45" spans="1:12" ht="69" customHeight="1">
      <c r="A45" s="119"/>
      <c r="B45" s="119" t="s">
        <v>122</v>
      </c>
      <c r="C45" s="119"/>
      <c r="D45" s="119"/>
      <c r="E45" s="119"/>
      <c r="F45" s="119"/>
      <c r="G45" s="119"/>
      <c r="H45" s="119"/>
      <c r="I45" s="119"/>
      <c r="J45" s="119"/>
      <c r="K45" s="119"/>
      <c r="L45" s="268"/>
    </row>
    <row r="46" spans="1:12" ht="185.25">
      <c r="A46" s="11" t="s">
        <v>123</v>
      </c>
      <c r="B46" s="11" t="s">
        <v>124</v>
      </c>
      <c r="C46" s="12" t="s">
        <v>5</v>
      </c>
      <c r="D46" s="12" t="s">
        <v>12</v>
      </c>
      <c r="E46" s="173" t="s">
        <v>178</v>
      </c>
      <c r="F46" s="10" t="s">
        <v>1612</v>
      </c>
      <c r="G46" s="12" t="s">
        <v>229</v>
      </c>
      <c r="H46" s="12"/>
      <c r="I46" s="12"/>
      <c r="J46" s="12" t="s">
        <v>1613</v>
      </c>
      <c r="K46" s="12" t="s">
        <v>1412</v>
      </c>
      <c r="L46" s="91" t="s">
        <v>24</v>
      </c>
    </row>
    <row r="47" spans="1:12" ht="228">
      <c r="A47" s="11" t="s">
        <v>126</v>
      </c>
      <c r="B47" s="270" t="s">
        <v>127</v>
      </c>
      <c r="C47" s="15" t="s">
        <v>113</v>
      </c>
      <c r="D47" s="15" t="s">
        <v>12</v>
      </c>
      <c r="E47" s="15" t="s">
        <v>1614</v>
      </c>
      <c r="F47" s="10" t="s">
        <v>1414</v>
      </c>
      <c r="G47" s="15" t="s">
        <v>1413</v>
      </c>
      <c r="H47" s="15"/>
      <c r="I47" s="10" t="s">
        <v>1615</v>
      </c>
      <c r="J47" s="6" t="s">
        <v>1616</v>
      </c>
      <c r="K47" s="10" t="s">
        <v>1617</v>
      </c>
      <c r="L47" s="91" t="s">
        <v>24</v>
      </c>
    </row>
    <row r="48" spans="1:12" ht="180" customHeight="1">
      <c r="A48" s="11" t="s">
        <v>128</v>
      </c>
      <c r="B48" s="11" t="s">
        <v>129</v>
      </c>
      <c r="C48" s="12" t="s">
        <v>130</v>
      </c>
      <c r="D48" s="12" t="s">
        <v>12</v>
      </c>
      <c r="E48" s="12" t="s">
        <v>1415</v>
      </c>
      <c r="F48" s="173" t="s">
        <v>1492</v>
      </c>
      <c r="G48" s="12" t="s">
        <v>125</v>
      </c>
      <c r="H48" s="12"/>
      <c r="I48" s="260"/>
      <c r="J48" s="12" t="s">
        <v>1618</v>
      </c>
      <c r="K48" s="12" t="s">
        <v>1619</v>
      </c>
      <c r="L48" s="91" t="s">
        <v>24</v>
      </c>
    </row>
    <row r="49" spans="1:12" ht="409.5">
      <c r="A49" s="11" t="s">
        <v>131</v>
      </c>
      <c r="B49" s="11" t="s">
        <v>132</v>
      </c>
      <c r="C49" s="12" t="s">
        <v>133</v>
      </c>
      <c r="D49" s="12" t="s">
        <v>17</v>
      </c>
      <c r="E49" s="12" t="s">
        <v>1416</v>
      </c>
      <c r="F49" s="12" t="s">
        <v>1620</v>
      </c>
      <c r="G49" s="12" t="s">
        <v>134</v>
      </c>
      <c r="H49" s="12" t="s">
        <v>230</v>
      </c>
      <c r="I49" s="10" t="s">
        <v>1621</v>
      </c>
      <c r="J49" s="12" t="s">
        <v>1622</v>
      </c>
      <c r="K49" s="12" t="s">
        <v>1623</v>
      </c>
      <c r="L49" s="91" t="s">
        <v>24</v>
      </c>
    </row>
    <row r="50" spans="1:12" ht="228">
      <c r="A50" s="11" t="s">
        <v>135</v>
      </c>
      <c r="B50" s="11" t="s">
        <v>136</v>
      </c>
      <c r="C50" s="12" t="s">
        <v>137</v>
      </c>
      <c r="D50" s="12" t="s">
        <v>12</v>
      </c>
      <c r="E50" s="13" t="s">
        <v>1418</v>
      </c>
      <c r="F50" s="10" t="s">
        <v>1624</v>
      </c>
      <c r="G50" s="15" t="s">
        <v>1417</v>
      </c>
      <c r="H50" s="15"/>
      <c r="I50" s="10" t="s">
        <v>1625</v>
      </c>
      <c r="J50" s="6" t="s">
        <v>1616</v>
      </c>
      <c r="K50" s="10" t="s">
        <v>1617</v>
      </c>
      <c r="L50" s="91" t="s">
        <v>24</v>
      </c>
    </row>
    <row r="51" spans="1:12" ht="409.5">
      <c r="A51" s="16" t="s">
        <v>138</v>
      </c>
      <c r="B51" s="16" t="s">
        <v>139</v>
      </c>
      <c r="C51" s="12" t="s">
        <v>5</v>
      </c>
      <c r="D51" s="12" t="s">
        <v>12</v>
      </c>
      <c r="E51" s="5" t="s">
        <v>231</v>
      </c>
      <c r="F51" s="12" t="s">
        <v>1626</v>
      </c>
      <c r="G51" s="12" t="s">
        <v>140</v>
      </c>
      <c r="H51" s="12"/>
      <c r="I51" s="260"/>
      <c r="J51" s="10" t="s">
        <v>978</v>
      </c>
      <c r="K51" s="13" t="s">
        <v>1627</v>
      </c>
      <c r="L51" s="91" t="s">
        <v>24</v>
      </c>
    </row>
    <row r="52" spans="1:12" ht="285">
      <c r="A52" s="16" t="s">
        <v>141</v>
      </c>
      <c r="B52" s="16" t="s">
        <v>142</v>
      </c>
      <c r="C52" s="12" t="s">
        <v>143</v>
      </c>
      <c r="D52" s="12" t="s">
        <v>12</v>
      </c>
      <c r="E52" s="10" t="s">
        <v>144</v>
      </c>
      <c r="F52" s="12" t="s">
        <v>1628</v>
      </c>
      <c r="G52" s="12" t="s">
        <v>145</v>
      </c>
      <c r="H52" s="12" t="s">
        <v>1629</v>
      </c>
      <c r="I52" s="12" t="s">
        <v>1898</v>
      </c>
      <c r="J52" s="12" t="s">
        <v>1650</v>
      </c>
      <c r="K52" s="12" t="s">
        <v>1647</v>
      </c>
      <c r="L52" s="222" t="s">
        <v>24</v>
      </c>
    </row>
    <row r="53" spans="1:12" ht="279" customHeight="1">
      <c r="A53" s="11" t="s">
        <v>146</v>
      </c>
      <c r="B53" s="11" t="s">
        <v>147</v>
      </c>
      <c r="C53" s="12" t="s">
        <v>148</v>
      </c>
      <c r="D53" s="12" t="s">
        <v>6</v>
      </c>
      <c r="E53" s="12"/>
      <c r="F53" s="1" t="s">
        <v>36</v>
      </c>
      <c r="G53" s="1" t="s">
        <v>36</v>
      </c>
      <c r="H53" s="1"/>
      <c r="I53" s="260"/>
      <c r="J53" s="13" t="s">
        <v>149</v>
      </c>
      <c r="K53" s="271" t="s">
        <v>1419</v>
      </c>
      <c r="L53" s="91" t="s">
        <v>24</v>
      </c>
    </row>
    <row r="54" spans="1:12" ht="303.75" customHeight="1">
      <c r="A54" s="14" t="s">
        <v>150</v>
      </c>
      <c r="B54" s="11" t="s">
        <v>151</v>
      </c>
      <c r="C54" s="13" t="s">
        <v>152</v>
      </c>
      <c r="D54" s="13" t="s">
        <v>153</v>
      </c>
      <c r="E54" s="13" t="s">
        <v>223</v>
      </c>
      <c r="F54" s="13" t="s">
        <v>1630</v>
      </c>
      <c r="G54" s="13" t="s">
        <v>1631</v>
      </c>
      <c r="H54" s="13"/>
      <c r="I54" s="13"/>
      <c r="J54" s="13" t="s">
        <v>154</v>
      </c>
      <c r="K54" s="13" t="s">
        <v>1632</v>
      </c>
      <c r="L54" s="251" t="s">
        <v>19</v>
      </c>
    </row>
    <row r="55" spans="1:12" ht="15.75">
      <c r="A55" s="260"/>
      <c r="B55" s="272" t="s">
        <v>155</v>
      </c>
      <c r="C55" s="272"/>
      <c r="D55" s="272"/>
      <c r="E55" s="272"/>
      <c r="F55" s="272"/>
      <c r="G55" s="272"/>
      <c r="H55" s="272"/>
      <c r="I55" s="272"/>
      <c r="J55" s="272"/>
      <c r="K55" s="272"/>
      <c r="L55" s="273"/>
    </row>
    <row r="56" spans="1:12" ht="71.25">
      <c r="A56" s="260" t="s">
        <v>981</v>
      </c>
      <c r="B56" s="13" t="s">
        <v>156</v>
      </c>
      <c r="C56" s="13" t="s">
        <v>157</v>
      </c>
      <c r="D56" s="13" t="s">
        <v>12</v>
      </c>
      <c r="E56" s="13"/>
      <c r="F56" s="13" t="s">
        <v>36</v>
      </c>
      <c r="G56" s="13" t="s">
        <v>36</v>
      </c>
      <c r="H56" s="13"/>
      <c r="I56" s="13"/>
      <c r="J56" s="13"/>
      <c r="K56" s="13" t="s">
        <v>221</v>
      </c>
      <c r="L56" s="251" t="s">
        <v>19</v>
      </c>
    </row>
    <row r="57" spans="1:12" ht="42.75">
      <c r="A57" s="274" t="s">
        <v>982</v>
      </c>
      <c r="B57" s="252" t="s">
        <v>158</v>
      </c>
      <c r="C57" s="252" t="s">
        <v>159</v>
      </c>
      <c r="D57" s="252" t="s">
        <v>12</v>
      </c>
      <c r="E57" s="252"/>
      <c r="F57" s="252" t="s">
        <v>36</v>
      </c>
      <c r="G57" s="252" t="s">
        <v>36</v>
      </c>
      <c r="H57" s="252"/>
      <c r="I57" s="252"/>
      <c r="J57" s="252"/>
      <c r="K57" s="252" t="s">
        <v>221</v>
      </c>
      <c r="L57" s="253" t="s">
        <v>19</v>
      </c>
    </row>
    <row r="58" spans="1:12">
      <c r="A58" s="255"/>
      <c r="B58" s="255"/>
      <c r="C58" s="255"/>
      <c r="D58" s="255"/>
      <c r="E58" s="255"/>
      <c r="F58" s="255"/>
      <c r="G58" s="255"/>
      <c r="H58" s="255"/>
      <c r="I58" s="255"/>
      <c r="J58" s="255"/>
      <c r="K58" s="255"/>
      <c r="L58" s="255"/>
    </row>
    <row r="59" spans="1:12" ht="15">
      <c r="A59" s="255"/>
      <c r="B59" s="255"/>
      <c r="C59" s="255"/>
      <c r="D59" s="255"/>
      <c r="E59" s="255"/>
      <c r="F59" s="255"/>
      <c r="G59" s="255"/>
      <c r="H59" s="255"/>
      <c r="I59" s="255"/>
      <c r="J59" s="120" t="s">
        <v>1367</v>
      </c>
      <c r="K59" s="120" t="s">
        <v>1368</v>
      </c>
      <c r="L59" s="255"/>
    </row>
    <row r="60" spans="1:12" ht="15">
      <c r="A60" s="255"/>
      <c r="B60" s="255"/>
      <c r="C60" s="255"/>
      <c r="D60" s="255"/>
      <c r="E60" s="255"/>
      <c r="F60" s="255"/>
      <c r="G60" s="255"/>
      <c r="H60" s="255"/>
      <c r="I60" s="255"/>
      <c r="J60" s="121" t="s">
        <v>24</v>
      </c>
      <c r="K60" s="121">
        <f>COUNTIF($L$2:$L$57,"*F*")</f>
        <v>21</v>
      </c>
      <c r="L60" s="255"/>
    </row>
    <row r="61" spans="1:12" ht="15">
      <c r="A61" s="255"/>
      <c r="B61" s="255"/>
      <c r="C61" s="255"/>
      <c r="D61" s="255"/>
      <c r="E61" s="255"/>
      <c r="F61" s="255"/>
      <c r="G61" s="255"/>
      <c r="H61" s="255"/>
      <c r="I61" s="255"/>
      <c r="J61" s="259" t="s">
        <v>9</v>
      </c>
      <c r="K61" s="121">
        <f>COUNTIF($L$2:$L$57,"*P*")</f>
        <v>2</v>
      </c>
      <c r="L61" s="255"/>
    </row>
    <row r="62" spans="1:12" ht="15">
      <c r="A62" s="255"/>
      <c r="B62" s="255"/>
      <c r="C62" s="255"/>
      <c r="D62" s="255"/>
      <c r="E62" s="255"/>
      <c r="F62" s="255"/>
      <c r="G62" s="255"/>
      <c r="H62" s="255"/>
      <c r="I62" s="255"/>
      <c r="J62" s="121" t="s">
        <v>19</v>
      </c>
      <c r="K62" s="121">
        <f>COUNTIF($L$2:$L$57,"*N*")</f>
        <v>23</v>
      </c>
      <c r="L62" s="255"/>
    </row>
    <row r="63" spans="1:12" ht="15">
      <c r="A63" s="255"/>
      <c r="B63" s="255"/>
      <c r="C63" s="255"/>
      <c r="D63" s="255"/>
      <c r="E63" s="255"/>
      <c r="F63" s="255"/>
      <c r="G63" s="255"/>
      <c r="H63" s="255"/>
      <c r="I63" s="255"/>
      <c r="J63" s="121" t="s">
        <v>1369</v>
      </c>
      <c r="K63" s="121">
        <f>SUM(K60:K62)</f>
        <v>46</v>
      </c>
      <c r="L63" s="255"/>
    </row>
    <row r="64" spans="1:12" ht="15">
      <c r="A64" s="255"/>
      <c r="B64" s="255"/>
      <c r="C64" s="255"/>
      <c r="D64" s="255"/>
      <c r="E64" s="255"/>
      <c r="F64" s="255"/>
      <c r="G64" s="255"/>
      <c r="H64" s="255"/>
      <c r="I64" s="255"/>
      <c r="J64" s="121"/>
      <c r="K64" s="121"/>
      <c r="L64" s="255"/>
    </row>
    <row r="65" spans="1:12" ht="15">
      <c r="A65" s="255"/>
      <c r="B65" s="255"/>
      <c r="C65" s="255"/>
      <c r="D65" s="255"/>
      <c r="E65" s="255"/>
      <c r="F65" s="255"/>
      <c r="G65" s="255"/>
      <c r="H65" s="255"/>
      <c r="I65" s="255"/>
      <c r="J65" s="121"/>
      <c r="K65" s="121"/>
      <c r="L65" s="255"/>
    </row>
    <row r="66" spans="1:12" ht="15">
      <c r="A66" s="255"/>
      <c r="B66" s="255"/>
      <c r="C66" s="255"/>
      <c r="D66" s="255"/>
      <c r="E66" s="255"/>
      <c r="F66" s="255"/>
      <c r="G66" s="255"/>
      <c r="H66" s="255"/>
      <c r="I66" s="255"/>
      <c r="J66" s="121"/>
      <c r="K66" s="121"/>
      <c r="L66" s="255"/>
    </row>
    <row r="67" spans="1:12" ht="15">
      <c r="A67" s="255"/>
      <c r="B67" s="255"/>
      <c r="C67" s="255"/>
      <c r="D67" s="255"/>
      <c r="E67" s="255"/>
      <c r="F67" s="255"/>
      <c r="G67" s="255"/>
      <c r="H67" s="255"/>
      <c r="I67" s="255"/>
      <c r="J67" s="121"/>
      <c r="K67" s="121"/>
      <c r="L67" s="255"/>
    </row>
    <row r="68" spans="1:12" ht="15">
      <c r="A68" s="255"/>
      <c r="B68" s="255"/>
      <c r="C68" s="255"/>
      <c r="D68" s="255"/>
      <c r="E68" s="255"/>
      <c r="F68" s="255"/>
      <c r="G68" s="255"/>
      <c r="H68" s="255"/>
      <c r="I68" s="255"/>
      <c r="J68" s="121"/>
      <c r="K68" s="121"/>
      <c r="L68" s="255"/>
    </row>
    <row r="69" spans="1:12" ht="15">
      <c r="A69" s="255"/>
      <c r="B69" s="255"/>
      <c r="C69" s="255"/>
      <c r="D69" s="255"/>
      <c r="E69" s="255"/>
      <c r="F69" s="255"/>
      <c r="G69" s="255"/>
      <c r="H69" s="255"/>
      <c r="I69" s="255"/>
      <c r="J69" s="121"/>
      <c r="K69" s="121"/>
      <c r="L69" s="255"/>
    </row>
    <row r="70" spans="1:12" ht="15">
      <c r="A70" s="255"/>
      <c r="B70" s="255"/>
      <c r="C70" s="255"/>
      <c r="D70" s="255"/>
      <c r="E70" s="255"/>
      <c r="F70" s="255"/>
      <c r="G70" s="255"/>
      <c r="H70" s="255"/>
      <c r="I70" s="255"/>
      <c r="J70" s="121"/>
      <c r="K70" s="121"/>
      <c r="L70" s="255"/>
    </row>
    <row r="71" spans="1:12" ht="15">
      <c r="A71" s="255"/>
      <c r="B71" s="255"/>
      <c r="C71" s="255"/>
      <c r="D71" s="255"/>
      <c r="E71" s="255"/>
      <c r="F71" s="255"/>
      <c r="G71" s="255"/>
      <c r="H71" s="255"/>
      <c r="I71" s="255"/>
      <c r="J71" s="121"/>
      <c r="K71" s="121"/>
      <c r="L71" s="255"/>
    </row>
    <row r="72" spans="1:12" ht="15">
      <c r="A72" s="255"/>
      <c r="B72" s="255"/>
      <c r="C72" s="255"/>
      <c r="D72" s="255"/>
      <c r="E72" s="255"/>
      <c r="F72" s="255"/>
      <c r="G72" s="255"/>
      <c r="H72" s="255"/>
      <c r="I72" s="255"/>
      <c r="J72" s="121"/>
      <c r="K72" s="121"/>
      <c r="L72" s="255"/>
    </row>
    <row r="73" spans="1:12" ht="15">
      <c r="A73" s="255"/>
      <c r="B73" s="255"/>
      <c r="C73" s="255"/>
      <c r="D73" s="255"/>
      <c r="E73" s="255"/>
      <c r="F73" s="255"/>
      <c r="G73" s="255"/>
      <c r="H73" s="255"/>
      <c r="I73" s="255"/>
      <c r="J73" s="121"/>
      <c r="K73" s="121"/>
      <c r="L73" s="255"/>
    </row>
    <row r="74" spans="1:12" ht="15">
      <c r="A74" s="255"/>
      <c r="B74" s="255"/>
      <c r="C74" s="255"/>
      <c r="D74" s="255"/>
      <c r="E74" s="255"/>
      <c r="F74" s="255"/>
      <c r="G74" s="255"/>
      <c r="H74" s="255"/>
      <c r="I74" s="255"/>
      <c r="J74" s="121"/>
      <c r="K74" s="121"/>
      <c r="L74" s="255"/>
    </row>
    <row r="75" spans="1:12" ht="15">
      <c r="A75" s="255"/>
      <c r="B75" s="255"/>
      <c r="C75" s="255"/>
      <c r="D75" s="255"/>
      <c r="E75" s="255"/>
      <c r="F75" s="255"/>
      <c r="G75" s="255"/>
      <c r="H75" s="255"/>
      <c r="I75" s="255"/>
      <c r="J75" s="121"/>
      <c r="K75" s="121"/>
      <c r="L75" s="255"/>
    </row>
    <row r="76" spans="1:12" ht="15">
      <c r="A76" s="255"/>
      <c r="B76" s="255"/>
      <c r="C76" s="255"/>
      <c r="D76" s="255"/>
      <c r="E76" s="255"/>
      <c r="F76" s="255"/>
      <c r="G76" s="255"/>
      <c r="H76" s="255"/>
      <c r="I76" s="255"/>
      <c r="J76" s="121"/>
      <c r="K76" s="121"/>
      <c r="L76" s="255"/>
    </row>
    <row r="77" spans="1:12" ht="15">
      <c r="A77" s="255"/>
      <c r="B77" s="255"/>
      <c r="C77" s="255"/>
      <c r="D77" s="255"/>
      <c r="E77" s="255"/>
      <c r="F77" s="255"/>
      <c r="G77" s="255"/>
      <c r="H77" s="255"/>
      <c r="I77" s="255"/>
      <c r="J77" s="121"/>
      <c r="K77" s="121"/>
      <c r="L77" s="255"/>
    </row>
    <row r="78" spans="1:12" ht="15">
      <c r="A78" s="255"/>
      <c r="B78" s="255"/>
      <c r="C78" s="255"/>
      <c r="D78" s="255"/>
      <c r="E78" s="255"/>
      <c r="F78" s="255"/>
      <c r="G78" s="255"/>
      <c r="H78" s="255"/>
      <c r="I78" s="255"/>
      <c r="J78" s="121"/>
      <c r="K78" s="121"/>
      <c r="L78" s="255"/>
    </row>
    <row r="79" spans="1:12" ht="15">
      <c r="A79" s="255"/>
      <c r="B79" s="255"/>
      <c r="C79" s="255"/>
      <c r="D79" s="255"/>
      <c r="E79" s="255"/>
      <c r="F79" s="255"/>
      <c r="G79" s="255"/>
      <c r="H79" s="255"/>
      <c r="I79" s="255"/>
      <c r="J79" s="121"/>
      <c r="K79" s="121"/>
      <c r="L79" s="255"/>
    </row>
    <row r="80" spans="1:12" hidden="1">
      <c r="A80" s="257"/>
      <c r="B80" s="257"/>
      <c r="C80" s="257"/>
      <c r="D80" s="257"/>
      <c r="E80" s="257"/>
      <c r="F80" s="257"/>
      <c r="G80" s="257"/>
      <c r="H80" s="257"/>
      <c r="I80" s="257"/>
      <c r="J80" s="257"/>
      <c r="K80" s="257"/>
      <c r="L80" s="258"/>
    </row>
  </sheetData>
  <dataValidations count="1">
    <dataValidation type="list" allowBlank="1" showInputMessage="1" showErrorMessage="1" sqref="L3:L4 L14:L17 L19:L22 L24 L32:L36 L26:L30 L56:L57 L6:L12 L38:L44 L46:L54">
      <formula1>"Full,Partial,None"</formula1>
    </dataValidation>
  </dataValidations>
  <pageMargins left="0.7" right="0.7" top="0.75" bottom="0.75" header="0.3" footer="0.3"/>
  <pageSetup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3"/>
  <sheetViews>
    <sheetView workbookViewId="0">
      <pane xSplit="2" ySplit="1" topLeftCell="C2" activePane="bottomRight" state="frozen"/>
      <selection pane="topRight" activeCell="C1" sqref="C1"/>
      <selection pane="bottomLeft" activeCell="A2" sqref="A2"/>
      <selection pane="bottomRight" activeCell="L94" sqref="L94"/>
    </sheetView>
  </sheetViews>
  <sheetFormatPr defaultRowHeight="15"/>
  <cols>
    <col min="1" max="1" width="7.85546875" customWidth="1"/>
    <col min="2" max="2" width="15.28515625" customWidth="1"/>
    <col min="3" max="3" width="13.28515625" customWidth="1"/>
    <col min="4" max="4" width="9.28515625" customWidth="1"/>
    <col min="5" max="5" width="48.5703125" customWidth="1"/>
    <col min="6" max="6" width="47.28515625" customWidth="1"/>
    <col min="7" max="7" width="43.28515625" customWidth="1"/>
    <col min="8" max="8" width="14.28515625" customWidth="1"/>
    <col min="9" max="9" width="43" customWidth="1"/>
    <col min="10" max="10" width="34.140625" customWidth="1"/>
    <col min="11" max="11" width="33.28515625" customWidth="1"/>
    <col min="12" max="12" width="19.28515625" customWidth="1"/>
    <col min="13" max="13" width="10.28515625" customWidth="1"/>
    <col min="14" max="15" width="10.140625" customWidth="1"/>
    <col min="16" max="16" width="12.140625" customWidth="1"/>
    <col min="17" max="17" width="11.140625" customWidth="1"/>
    <col min="18" max="18" width="10.7109375" customWidth="1"/>
    <col min="19" max="19" width="10.28515625" customWidth="1"/>
    <col min="21" max="22" width="0" hidden="1" customWidth="1"/>
  </cols>
  <sheetData>
    <row r="1" spans="1:22" s="77" customFormat="1" ht="51">
      <c r="A1" s="133" t="s">
        <v>0</v>
      </c>
      <c r="B1" s="134" t="s">
        <v>1504</v>
      </c>
      <c r="C1" s="134" t="s">
        <v>1</v>
      </c>
      <c r="D1" s="134" t="s">
        <v>1510</v>
      </c>
      <c r="E1" s="134" t="s">
        <v>1511</v>
      </c>
      <c r="F1" s="134" t="s">
        <v>1508</v>
      </c>
      <c r="G1" s="134" t="s">
        <v>232</v>
      </c>
      <c r="H1" s="134" t="s">
        <v>191</v>
      </c>
      <c r="I1" s="134" t="s">
        <v>319</v>
      </c>
      <c r="J1" s="134" t="s">
        <v>1438</v>
      </c>
      <c r="K1" s="134" t="s">
        <v>1439</v>
      </c>
      <c r="L1" s="134" t="s">
        <v>1634</v>
      </c>
      <c r="M1" s="134" t="s">
        <v>1370</v>
      </c>
      <c r="N1" s="134" t="s">
        <v>1371</v>
      </c>
      <c r="O1" s="135" t="s">
        <v>1860</v>
      </c>
      <c r="P1" s="135" t="s">
        <v>1728</v>
      </c>
      <c r="Q1" s="135" t="s">
        <v>1380</v>
      </c>
      <c r="R1" s="134" t="s">
        <v>1372</v>
      </c>
      <c r="S1" s="134" t="s">
        <v>1374</v>
      </c>
    </row>
    <row r="2" spans="1:22" ht="178.5">
      <c r="A2" s="73" t="s">
        <v>14</v>
      </c>
      <c r="B2" s="73" t="s">
        <v>15</v>
      </c>
      <c r="C2" s="123" t="s">
        <v>16</v>
      </c>
      <c r="D2" s="123" t="s">
        <v>17</v>
      </c>
      <c r="E2" s="123" t="s">
        <v>1388</v>
      </c>
      <c r="F2" s="123" t="s">
        <v>1389</v>
      </c>
      <c r="G2" s="123" t="s">
        <v>18</v>
      </c>
      <c r="H2" s="123"/>
      <c r="I2" s="123"/>
      <c r="J2" s="123" t="s">
        <v>1390</v>
      </c>
      <c r="K2" s="123" t="s">
        <v>1865</v>
      </c>
      <c r="L2" s="73" t="s">
        <v>24</v>
      </c>
      <c r="M2" s="76" t="s">
        <v>14</v>
      </c>
      <c r="N2" s="76"/>
      <c r="O2" s="143" t="s">
        <v>1574</v>
      </c>
      <c r="P2" s="129"/>
      <c r="Q2" s="131" t="s">
        <v>1570</v>
      </c>
      <c r="R2" s="127" t="s">
        <v>1373</v>
      </c>
      <c r="S2" s="127" t="str">
        <f>Table7[[#This Row],[Relevant Accounts]]</f>
        <v>SEEA Water</v>
      </c>
      <c r="U2" t="s">
        <v>1381</v>
      </c>
      <c r="V2" t="s">
        <v>1574</v>
      </c>
    </row>
    <row r="3" spans="1:22" ht="140.25">
      <c r="A3" s="145" t="s">
        <v>20</v>
      </c>
      <c r="B3" s="73" t="s">
        <v>969</v>
      </c>
      <c r="C3" s="123" t="s">
        <v>21</v>
      </c>
      <c r="D3" s="123" t="s">
        <v>17</v>
      </c>
      <c r="E3" s="123" t="s">
        <v>22</v>
      </c>
      <c r="F3" s="123" t="s">
        <v>1391</v>
      </c>
      <c r="G3" s="123" t="s">
        <v>23</v>
      </c>
      <c r="H3" s="123"/>
      <c r="I3" s="123"/>
      <c r="J3" s="123" t="s">
        <v>970</v>
      </c>
      <c r="K3" s="123" t="s">
        <v>1866</v>
      </c>
      <c r="L3" s="76" t="s">
        <v>24</v>
      </c>
      <c r="M3" s="73" t="s">
        <v>20</v>
      </c>
      <c r="N3" s="73"/>
      <c r="O3" s="143" t="s">
        <v>1574</v>
      </c>
      <c r="P3" s="129"/>
      <c r="Q3" s="131" t="s">
        <v>1570</v>
      </c>
      <c r="R3" s="127" t="s">
        <v>1373</v>
      </c>
      <c r="S3" s="123" t="s">
        <v>1375</v>
      </c>
      <c r="U3" t="s">
        <v>1570</v>
      </c>
      <c r="V3" t="s">
        <v>164</v>
      </c>
    </row>
    <row r="4" spans="1:22" ht="255">
      <c r="A4" s="145" t="s">
        <v>25</v>
      </c>
      <c r="B4" s="73" t="s">
        <v>26</v>
      </c>
      <c r="C4" s="123" t="s">
        <v>27</v>
      </c>
      <c r="D4" s="123" t="s">
        <v>17</v>
      </c>
      <c r="E4" s="123" t="s">
        <v>1392</v>
      </c>
      <c r="F4" s="123" t="s">
        <v>1393</v>
      </c>
      <c r="G4" s="123" t="s">
        <v>1486</v>
      </c>
      <c r="H4" s="123"/>
      <c r="I4" s="123"/>
      <c r="J4" s="123" t="s">
        <v>1487</v>
      </c>
      <c r="K4" s="123" t="s">
        <v>1867</v>
      </c>
      <c r="L4" s="123" t="s">
        <v>24</v>
      </c>
      <c r="M4" s="73" t="s">
        <v>25</v>
      </c>
      <c r="N4" s="73"/>
      <c r="O4" s="143" t="s">
        <v>1574</v>
      </c>
      <c r="P4" s="129"/>
      <c r="Q4" s="131" t="s">
        <v>1570</v>
      </c>
      <c r="R4" s="127" t="s">
        <v>1373</v>
      </c>
      <c r="S4" s="123" t="s">
        <v>1373</v>
      </c>
    </row>
    <row r="5" spans="1:22" ht="318.75">
      <c r="A5" s="145" t="s">
        <v>28</v>
      </c>
      <c r="B5" s="73" t="s">
        <v>29</v>
      </c>
      <c r="C5" s="123" t="s">
        <v>27</v>
      </c>
      <c r="D5" s="123" t="s">
        <v>12</v>
      </c>
      <c r="E5" s="123" t="s">
        <v>30</v>
      </c>
      <c r="F5" s="123" t="s">
        <v>1844</v>
      </c>
      <c r="G5" s="123" t="s">
        <v>31</v>
      </c>
      <c r="H5" s="123"/>
      <c r="I5" s="123"/>
      <c r="J5" s="123" t="s">
        <v>1394</v>
      </c>
      <c r="K5" s="123" t="s">
        <v>1868</v>
      </c>
      <c r="L5" s="73" t="s">
        <v>24</v>
      </c>
      <c r="M5" s="145" t="s">
        <v>28</v>
      </c>
      <c r="N5" s="123"/>
      <c r="O5" s="143" t="s">
        <v>1574</v>
      </c>
      <c r="P5" s="129"/>
      <c r="Q5" s="131" t="s">
        <v>1570</v>
      </c>
      <c r="R5" s="123" t="s">
        <v>1373</v>
      </c>
      <c r="S5" s="123" t="s">
        <v>1373</v>
      </c>
    </row>
    <row r="6" spans="1:22" ht="229.5">
      <c r="A6" s="145" t="s">
        <v>33</v>
      </c>
      <c r="B6" s="73" t="s">
        <v>34</v>
      </c>
      <c r="C6" s="123" t="s">
        <v>35</v>
      </c>
      <c r="D6" s="123" t="s">
        <v>17</v>
      </c>
      <c r="E6" s="123" t="s">
        <v>189</v>
      </c>
      <c r="F6" s="123" t="s">
        <v>1395</v>
      </c>
      <c r="G6" s="123" t="s">
        <v>190</v>
      </c>
      <c r="H6" s="123" t="s">
        <v>1489</v>
      </c>
      <c r="I6" s="136"/>
      <c r="J6" s="123" t="s">
        <v>1591</v>
      </c>
      <c r="K6" s="123" t="s">
        <v>1869</v>
      </c>
      <c r="L6" s="76" t="s">
        <v>24</v>
      </c>
      <c r="M6" s="73" t="s">
        <v>33</v>
      </c>
      <c r="N6" s="73"/>
      <c r="O6" s="143" t="s">
        <v>1574</v>
      </c>
      <c r="P6" s="129"/>
      <c r="Q6" s="131" t="s">
        <v>1570</v>
      </c>
      <c r="R6" s="127" t="s">
        <v>1376</v>
      </c>
      <c r="S6" s="123" t="s">
        <v>1373</v>
      </c>
    </row>
    <row r="7" spans="1:22" ht="229.5">
      <c r="A7" s="145" t="s">
        <v>60</v>
      </c>
      <c r="B7" s="73" t="s">
        <v>61</v>
      </c>
      <c r="C7" s="123" t="s">
        <v>62</v>
      </c>
      <c r="D7" s="123" t="s">
        <v>17</v>
      </c>
      <c r="E7" s="123"/>
      <c r="F7" s="123" t="s">
        <v>1842</v>
      </c>
      <c r="G7" s="123" t="s">
        <v>1842</v>
      </c>
      <c r="H7" s="123"/>
      <c r="I7" s="123"/>
      <c r="J7" s="123" t="s">
        <v>1841</v>
      </c>
      <c r="K7" s="123" t="s">
        <v>1870</v>
      </c>
      <c r="L7" s="73" t="s">
        <v>24</v>
      </c>
      <c r="M7" s="145" t="s">
        <v>60</v>
      </c>
      <c r="N7" s="123"/>
      <c r="O7" s="130" t="s">
        <v>1574</v>
      </c>
      <c r="P7" s="123"/>
      <c r="Q7" s="127" t="s">
        <v>1570</v>
      </c>
      <c r="R7" s="127" t="s">
        <v>1376</v>
      </c>
      <c r="S7" s="123" t="s">
        <v>1377</v>
      </c>
    </row>
    <row r="8" spans="1:22" ht="255">
      <c r="A8" s="145" t="s">
        <v>71</v>
      </c>
      <c r="B8" s="73" t="s">
        <v>72</v>
      </c>
      <c r="C8" s="123" t="s">
        <v>1404</v>
      </c>
      <c r="D8" s="122" t="s">
        <v>17</v>
      </c>
      <c r="E8" s="123" t="s">
        <v>206</v>
      </c>
      <c r="F8" s="123" t="s">
        <v>1596</v>
      </c>
      <c r="G8" s="123" t="s">
        <v>207</v>
      </c>
      <c r="H8" s="124"/>
      <c r="I8" s="123"/>
      <c r="J8" s="123" t="s">
        <v>1403</v>
      </c>
      <c r="K8" s="123" t="s">
        <v>1871</v>
      </c>
      <c r="L8" s="76" t="s">
        <v>24</v>
      </c>
      <c r="M8" s="73" t="s">
        <v>71</v>
      </c>
      <c r="N8" s="73"/>
      <c r="O8" s="143" t="s">
        <v>1574</v>
      </c>
      <c r="P8" s="129"/>
      <c r="Q8" s="131" t="s">
        <v>1570</v>
      </c>
      <c r="R8" s="127" t="s">
        <v>1376</v>
      </c>
      <c r="S8" s="123" t="str">
        <f>Table7[[#This Row],[Relevant Accounts]]</f>
        <v>Land Cover / Use / Ecosystem Extent</v>
      </c>
    </row>
    <row r="9" spans="1:22" ht="191.25">
      <c r="A9" s="145" t="s">
        <v>79</v>
      </c>
      <c r="B9" s="73" t="s">
        <v>80</v>
      </c>
      <c r="C9" s="123" t="s">
        <v>81</v>
      </c>
      <c r="D9" s="123" t="s">
        <v>6</v>
      </c>
      <c r="E9" s="123"/>
      <c r="F9" s="123" t="s">
        <v>1407</v>
      </c>
      <c r="G9" s="123" t="s">
        <v>1406</v>
      </c>
      <c r="H9" s="123"/>
      <c r="I9" s="123"/>
      <c r="J9" s="123" t="s">
        <v>1601</v>
      </c>
      <c r="K9" s="123" t="s">
        <v>1872</v>
      </c>
      <c r="L9" s="123" t="s">
        <v>24</v>
      </c>
      <c r="M9" s="73" t="s">
        <v>79</v>
      </c>
      <c r="N9" s="73"/>
      <c r="O9" s="143" t="s">
        <v>1574</v>
      </c>
      <c r="P9" s="129"/>
      <c r="Q9" s="131" t="s">
        <v>1570</v>
      </c>
      <c r="R9" s="127" t="s">
        <v>1376</v>
      </c>
      <c r="S9" s="123" t="s">
        <v>1377</v>
      </c>
    </row>
    <row r="10" spans="1:22" ht="191.25">
      <c r="A10" s="146" t="s">
        <v>101</v>
      </c>
      <c r="B10" s="126" t="s">
        <v>102</v>
      </c>
      <c r="C10" s="125" t="s">
        <v>103</v>
      </c>
      <c r="D10" s="125" t="s">
        <v>6</v>
      </c>
      <c r="E10" s="125" t="s">
        <v>213</v>
      </c>
      <c r="F10" s="123" t="s">
        <v>212</v>
      </c>
      <c r="G10" s="123" t="s">
        <v>214</v>
      </c>
      <c r="H10" s="73"/>
      <c r="I10" s="125" t="s">
        <v>1432</v>
      </c>
      <c r="J10" s="125"/>
      <c r="K10" s="125" t="s">
        <v>1873</v>
      </c>
      <c r="L10" s="76" t="s">
        <v>24</v>
      </c>
      <c r="M10" s="126" t="s">
        <v>101</v>
      </c>
      <c r="N10" s="126"/>
      <c r="O10" s="143" t="s">
        <v>1574</v>
      </c>
      <c r="P10" s="129"/>
      <c r="Q10" s="131" t="s">
        <v>1381</v>
      </c>
      <c r="R10" s="127" t="s">
        <v>1375</v>
      </c>
      <c r="S10" s="123" t="str">
        <f>Table7[[#This Row],[Relevant Accounts]]</f>
        <v>Ecosystem Condition</v>
      </c>
    </row>
    <row r="11" spans="1:22" ht="102">
      <c r="A11" s="146" t="s">
        <v>104</v>
      </c>
      <c r="B11" s="126" t="s">
        <v>105</v>
      </c>
      <c r="C11" s="125" t="s">
        <v>106</v>
      </c>
      <c r="D11" s="125" t="s">
        <v>6</v>
      </c>
      <c r="E11" s="125" t="s">
        <v>216</v>
      </c>
      <c r="F11" s="123" t="s">
        <v>217</v>
      </c>
      <c r="G11" s="73"/>
      <c r="H11" s="73" t="s">
        <v>215</v>
      </c>
      <c r="I11" s="125" t="s">
        <v>1432</v>
      </c>
      <c r="J11" s="125"/>
      <c r="K11" s="125" t="s">
        <v>1873</v>
      </c>
      <c r="L11" s="76" t="s">
        <v>24</v>
      </c>
      <c r="M11" s="126" t="s">
        <v>104</v>
      </c>
      <c r="N11" s="126"/>
      <c r="O11" s="143" t="s">
        <v>1574</v>
      </c>
      <c r="P11" s="129"/>
      <c r="Q11" s="131" t="s">
        <v>1381</v>
      </c>
      <c r="R11" s="127" t="s">
        <v>1375</v>
      </c>
      <c r="S11" s="123" t="str">
        <f>Table7[[#This Row],[Relevant Accounts]]</f>
        <v>Ecosystem Condition</v>
      </c>
    </row>
    <row r="12" spans="1:22" ht="216.75">
      <c r="A12" s="146" t="s">
        <v>107</v>
      </c>
      <c r="B12" s="126" t="s">
        <v>108</v>
      </c>
      <c r="C12" s="125" t="s">
        <v>109</v>
      </c>
      <c r="D12" s="125" t="s">
        <v>12</v>
      </c>
      <c r="E12" s="125" t="s">
        <v>1604</v>
      </c>
      <c r="F12" s="125" t="s">
        <v>1566</v>
      </c>
      <c r="G12" s="125" t="s">
        <v>110</v>
      </c>
      <c r="H12" s="125"/>
      <c r="I12" s="125"/>
      <c r="J12" s="125" t="s">
        <v>218</v>
      </c>
      <c r="K12" s="123" t="s">
        <v>1874</v>
      </c>
      <c r="L12" s="76" t="s">
        <v>24</v>
      </c>
      <c r="M12" s="126" t="s">
        <v>107</v>
      </c>
      <c r="N12" s="126"/>
      <c r="O12" s="143" t="s">
        <v>1574</v>
      </c>
      <c r="P12" s="129"/>
      <c r="Q12" s="131" t="s">
        <v>1570</v>
      </c>
      <c r="R12" s="127" t="s">
        <v>1500</v>
      </c>
      <c r="S12" s="123" t="str">
        <f>Table7[[#This Row],[Relevant Accounts]]</f>
        <v>SEEA CF asset</v>
      </c>
    </row>
    <row r="13" spans="1:22" ht="255">
      <c r="A13" s="146" t="s">
        <v>111</v>
      </c>
      <c r="B13" s="73" t="s">
        <v>112</v>
      </c>
      <c r="C13" s="125" t="s">
        <v>113</v>
      </c>
      <c r="D13" s="125" t="s">
        <v>12</v>
      </c>
      <c r="E13" s="125" t="s">
        <v>225</v>
      </c>
      <c r="F13" s="123" t="s">
        <v>224</v>
      </c>
      <c r="G13" s="123" t="s">
        <v>1606</v>
      </c>
      <c r="H13" s="123"/>
      <c r="I13" s="123" t="s">
        <v>1607</v>
      </c>
      <c r="J13" s="125" t="s">
        <v>1616</v>
      </c>
      <c r="K13" s="123" t="s">
        <v>1875</v>
      </c>
      <c r="L13" s="76" t="s">
        <v>24</v>
      </c>
      <c r="M13" s="126" t="s">
        <v>111</v>
      </c>
      <c r="N13" s="126"/>
      <c r="O13" s="143" t="s">
        <v>1574</v>
      </c>
      <c r="P13" s="129"/>
      <c r="Q13" s="131" t="s">
        <v>1570</v>
      </c>
      <c r="R13" s="127" t="s">
        <v>1375</v>
      </c>
      <c r="S13" s="127" t="s">
        <v>1378</v>
      </c>
    </row>
    <row r="14" spans="1:22" ht="191.25">
      <c r="A14" s="146" t="s">
        <v>117</v>
      </c>
      <c r="B14" s="126" t="s">
        <v>118</v>
      </c>
      <c r="C14" s="126" t="s">
        <v>119</v>
      </c>
      <c r="D14" s="126" t="s">
        <v>6</v>
      </c>
      <c r="E14" s="126"/>
      <c r="F14" s="126" t="s">
        <v>36</v>
      </c>
      <c r="G14" s="126" t="s">
        <v>1488</v>
      </c>
      <c r="H14" s="126"/>
      <c r="I14" s="125"/>
      <c r="J14" s="125" t="s">
        <v>1610</v>
      </c>
      <c r="K14" s="125" t="s">
        <v>1876</v>
      </c>
      <c r="L14" s="126" t="s">
        <v>24</v>
      </c>
      <c r="M14" s="126" t="s">
        <v>117</v>
      </c>
      <c r="N14" s="126"/>
      <c r="O14" s="143" t="s">
        <v>1574</v>
      </c>
      <c r="P14" s="129"/>
      <c r="Q14" s="131" t="s">
        <v>1570</v>
      </c>
      <c r="R14" s="127" t="s">
        <v>1500</v>
      </c>
      <c r="S14" s="127" t="str">
        <f>Table7[[#This Row],[Relevant Accounts]]</f>
        <v>SEEA CF asset</v>
      </c>
    </row>
    <row r="15" spans="1:22" ht="267.75">
      <c r="A15" s="146" t="s">
        <v>123</v>
      </c>
      <c r="B15" s="126" t="s">
        <v>124</v>
      </c>
      <c r="C15" s="123" t="s">
        <v>5</v>
      </c>
      <c r="D15" s="123" t="s">
        <v>12</v>
      </c>
      <c r="E15" s="123" t="s">
        <v>178</v>
      </c>
      <c r="F15" s="123" t="s">
        <v>1612</v>
      </c>
      <c r="G15" s="123" t="s">
        <v>1833</v>
      </c>
      <c r="H15" s="123"/>
      <c r="I15" s="123"/>
      <c r="J15" s="123" t="s">
        <v>1613</v>
      </c>
      <c r="K15" s="123" t="s">
        <v>1877</v>
      </c>
      <c r="L15" s="76" t="s">
        <v>24</v>
      </c>
      <c r="M15" s="126" t="s">
        <v>123</v>
      </c>
      <c r="N15" s="126"/>
      <c r="O15" s="143" t="s">
        <v>1574</v>
      </c>
      <c r="P15" s="129"/>
      <c r="Q15" s="131" t="s">
        <v>1570</v>
      </c>
      <c r="R15" s="127" t="s">
        <v>1376</v>
      </c>
      <c r="S15" s="127" t="str">
        <f>Table7[[#This Row],[Relevant Accounts]]</f>
        <v>Land Cover / Use / Ecosystem Extent</v>
      </c>
    </row>
    <row r="16" spans="1:22" ht="255">
      <c r="A16" s="146" t="s">
        <v>126</v>
      </c>
      <c r="B16" s="73" t="s">
        <v>127</v>
      </c>
      <c r="C16" s="123" t="s">
        <v>113</v>
      </c>
      <c r="D16" s="123" t="s">
        <v>12</v>
      </c>
      <c r="E16" s="123" t="s">
        <v>1614</v>
      </c>
      <c r="F16" s="123" t="s">
        <v>1414</v>
      </c>
      <c r="G16" s="123" t="s">
        <v>1413</v>
      </c>
      <c r="H16" s="123"/>
      <c r="I16" s="123" t="s">
        <v>1615</v>
      </c>
      <c r="J16" s="125" t="s">
        <v>1616</v>
      </c>
      <c r="K16" s="123" t="s">
        <v>1875</v>
      </c>
      <c r="L16" s="76" t="s">
        <v>24</v>
      </c>
      <c r="M16" s="126" t="s">
        <v>126</v>
      </c>
      <c r="N16" s="126"/>
      <c r="O16" s="143" t="s">
        <v>1574</v>
      </c>
      <c r="P16" s="129"/>
      <c r="Q16" s="131" t="s">
        <v>1381</v>
      </c>
      <c r="R16" s="127" t="s">
        <v>1378</v>
      </c>
      <c r="S16" s="127" t="s">
        <v>1375</v>
      </c>
    </row>
    <row r="17" spans="1:19" ht="267.75">
      <c r="A17" s="146" t="s">
        <v>128</v>
      </c>
      <c r="B17" s="126" t="s">
        <v>129</v>
      </c>
      <c r="C17" s="123" t="s">
        <v>130</v>
      </c>
      <c r="D17" s="123" t="s">
        <v>12</v>
      </c>
      <c r="E17" s="123" t="s">
        <v>1415</v>
      </c>
      <c r="F17" s="123" t="s">
        <v>1492</v>
      </c>
      <c r="G17" s="123" t="s">
        <v>1833</v>
      </c>
      <c r="H17" s="123"/>
      <c r="I17" s="123"/>
      <c r="J17" s="123" t="s">
        <v>1618</v>
      </c>
      <c r="K17" s="123" t="s">
        <v>1878</v>
      </c>
      <c r="L17" s="76" t="s">
        <v>24</v>
      </c>
      <c r="M17" s="126" t="s">
        <v>128</v>
      </c>
      <c r="N17" s="126"/>
      <c r="O17" s="143" t="s">
        <v>1574</v>
      </c>
      <c r="P17" s="129"/>
      <c r="Q17" s="131" t="s">
        <v>1570</v>
      </c>
      <c r="R17" s="127" t="s">
        <v>1376</v>
      </c>
      <c r="S17" s="127" t="s">
        <v>1375</v>
      </c>
    </row>
    <row r="18" spans="1:19" ht="357">
      <c r="A18" s="146" t="s">
        <v>131</v>
      </c>
      <c r="B18" s="126" t="s">
        <v>132</v>
      </c>
      <c r="C18" s="123" t="s">
        <v>133</v>
      </c>
      <c r="D18" s="123" t="s">
        <v>17</v>
      </c>
      <c r="E18" s="123" t="s">
        <v>1416</v>
      </c>
      <c r="F18" s="123" t="s">
        <v>1834</v>
      </c>
      <c r="G18" s="123" t="s">
        <v>134</v>
      </c>
      <c r="H18" s="123" t="s">
        <v>230</v>
      </c>
      <c r="I18" s="123" t="s">
        <v>1621</v>
      </c>
      <c r="J18" s="123" t="s">
        <v>1622</v>
      </c>
      <c r="K18" s="123" t="s">
        <v>1879</v>
      </c>
      <c r="L18" s="76" t="s">
        <v>24</v>
      </c>
      <c r="M18" s="126" t="s">
        <v>131</v>
      </c>
      <c r="N18" s="126"/>
      <c r="O18" s="143" t="s">
        <v>1574</v>
      </c>
      <c r="P18" s="129"/>
      <c r="Q18" s="131" t="s">
        <v>1570</v>
      </c>
      <c r="R18" s="127" t="s">
        <v>1375</v>
      </c>
      <c r="S18" s="127" t="s">
        <v>1376</v>
      </c>
    </row>
    <row r="19" spans="1:19" ht="255">
      <c r="A19" s="146" t="s">
        <v>135</v>
      </c>
      <c r="B19" s="126" t="s">
        <v>136</v>
      </c>
      <c r="C19" s="123" t="s">
        <v>137</v>
      </c>
      <c r="D19" s="123" t="s">
        <v>12</v>
      </c>
      <c r="E19" s="125" t="s">
        <v>1418</v>
      </c>
      <c r="F19" s="123" t="s">
        <v>1624</v>
      </c>
      <c r="G19" s="123" t="s">
        <v>1417</v>
      </c>
      <c r="H19" s="123"/>
      <c r="I19" s="123" t="s">
        <v>1625</v>
      </c>
      <c r="J19" s="125" t="s">
        <v>1616</v>
      </c>
      <c r="K19" s="123" t="s">
        <v>1875</v>
      </c>
      <c r="L19" s="76" t="s">
        <v>24</v>
      </c>
      <c r="M19" s="126" t="s">
        <v>135</v>
      </c>
      <c r="N19" s="126"/>
      <c r="O19" s="143" t="s">
        <v>1574</v>
      </c>
      <c r="P19" s="129"/>
      <c r="Q19" s="131" t="s">
        <v>1570</v>
      </c>
      <c r="R19" s="127" t="s">
        <v>1378</v>
      </c>
      <c r="S19" s="127" t="s">
        <v>1375</v>
      </c>
    </row>
    <row r="20" spans="1:19" ht="409.5">
      <c r="A20" s="146" t="s">
        <v>138</v>
      </c>
      <c r="B20" s="126" t="s">
        <v>139</v>
      </c>
      <c r="C20" s="123" t="s">
        <v>5</v>
      </c>
      <c r="D20" s="123" t="s">
        <v>12</v>
      </c>
      <c r="E20" s="125" t="s">
        <v>231</v>
      </c>
      <c r="F20" s="123" t="s">
        <v>1626</v>
      </c>
      <c r="G20" s="123" t="s">
        <v>140</v>
      </c>
      <c r="H20" s="123"/>
      <c r="I20" s="123"/>
      <c r="J20" s="123" t="s">
        <v>1567</v>
      </c>
      <c r="K20" s="125" t="s">
        <v>1861</v>
      </c>
      <c r="L20" s="76" t="s">
        <v>24</v>
      </c>
      <c r="M20" s="126" t="s">
        <v>138</v>
      </c>
      <c r="N20" s="126"/>
      <c r="O20" s="143" t="s">
        <v>1574</v>
      </c>
      <c r="P20" s="129"/>
      <c r="Q20" s="131" t="s">
        <v>1570</v>
      </c>
      <c r="R20" s="127" t="s">
        <v>1376</v>
      </c>
      <c r="S20" s="127" t="s">
        <v>1375</v>
      </c>
    </row>
    <row r="21" spans="1:19" ht="331.5">
      <c r="A21" s="73" t="s">
        <v>141</v>
      </c>
      <c r="B21" s="73" t="s">
        <v>142</v>
      </c>
      <c r="C21" s="123" t="s">
        <v>143</v>
      </c>
      <c r="D21" s="123" t="s">
        <v>12</v>
      </c>
      <c r="E21" s="123" t="s">
        <v>144</v>
      </c>
      <c r="F21" s="123" t="s">
        <v>1628</v>
      </c>
      <c r="G21" s="123" t="s">
        <v>145</v>
      </c>
      <c r="H21" s="123" t="s">
        <v>1629</v>
      </c>
      <c r="I21" s="123" t="s">
        <v>1898</v>
      </c>
      <c r="J21" s="123" t="s">
        <v>1650</v>
      </c>
      <c r="K21" s="123" t="s">
        <v>1647</v>
      </c>
      <c r="L21" s="222" t="s">
        <v>24</v>
      </c>
      <c r="M21" s="125"/>
      <c r="N21" s="125"/>
      <c r="O21" s="130" t="s">
        <v>1574</v>
      </c>
      <c r="P21" s="123"/>
      <c r="Q21" s="131" t="s">
        <v>1381</v>
      </c>
      <c r="R21" s="123" t="s">
        <v>1378</v>
      </c>
      <c r="S21" s="127" t="s">
        <v>1375</v>
      </c>
    </row>
    <row r="22" spans="1:19" ht="153">
      <c r="A22" s="146" t="s">
        <v>146</v>
      </c>
      <c r="B22" s="126" t="s">
        <v>147</v>
      </c>
      <c r="C22" s="123" t="s">
        <v>148</v>
      </c>
      <c r="D22" s="123" t="s">
        <v>6</v>
      </c>
      <c r="E22" s="123"/>
      <c r="F22" s="73" t="s">
        <v>36</v>
      </c>
      <c r="G22" s="73" t="s">
        <v>36</v>
      </c>
      <c r="H22" s="73"/>
      <c r="I22" s="123"/>
      <c r="J22" s="125" t="s">
        <v>149</v>
      </c>
      <c r="K22" s="137" t="s">
        <v>1880</v>
      </c>
      <c r="L22" s="76" t="s">
        <v>24</v>
      </c>
      <c r="M22" s="126" t="s">
        <v>146</v>
      </c>
      <c r="N22" s="126"/>
      <c r="O22" s="143" t="s">
        <v>1574</v>
      </c>
      <c r="P22" s="129"/>
      <c r="Q22" s="131" t="s">
        <v>1570</v>
      </c>
      <c r="R22" s="127" t="s">
        <v>1575</v>
      </c>
      <c r="S22" s="127" t="s">
        <v>1575</v>
      </c>
    </row>
    <row r="23" spans="1:19" ht="140.25">
      <c r="A23" s="73" t="s">
        <v>568</v>
      </c>
      <c r="B23" s="73" t="s">
        <v>161</v>
      </c>
      <c r="C23" s="123" t="s">
        <v>1636</v>
      </c>
      <c r="D23" s="123" t="s">
        <v>162</v>
      </c>
      <c r="E23" s="123" t="s">
        <v>163</v>
      </c>
      <c r="F23" s="123" t="s">
        <v>1493</v>
      </c>
      <c r="G23" s="123"/>
      <c r="H23" s="123"/>
      <c r="I23" s="122"/>
      <c r="J23" s="137" t="s">
        <v>566</v>
      </c>
      <c r="K23" s="123" t="s">
        <v>1881</v>
      </c>
      <c r="L23" s="76" t="s">
        <v>24</v>
      </c>
      <c r="M23" s="123" t="s">
        <v>146</v>
      </c>
      <c r="N23" s="73"/>
      <c r="O23" s="143"/>
      <c r="P23" s="123" t="s">
        <v>165</v>
      </c>
      <c r="Q23" s="131" t="s">
        <v>1570</v>
      </c>
      <c r="R23" s="127"/>
      <c r="S23" s="127"/>
    </row>
    <row r="24" spans="1:19" ht="255">
      <c r="A24" s="73" t="s">
        <v>571</v>
      </c>
      <c r="B24" s="73" t="s">
        <v>305</v>
      </c>
      <c r="C24" s="123" t="s">
        <v>169</v>
      </c>
      <c r="D24" s="123" t="s">
        <v>162</v>
      </c>
      <c r="E24" s="138" t="s">
        <v>854</v>
      </c>
      <c r="F24" s="123" t="s">
        <v>855</v>
      </c>
      <c r="G24" s="123"/>
      <c r="H24" s="123"/>
      <c r="I24" s="122"/>
      <c r="J24" s="123" t="s">
        <v>1420</v>
      </c>
      <c r="K24" s="123" t="s">
        <v>1862</v>
      </c>
      <c r="L24" s="76" t="s">
        <v>24</v>
      </c>
      <c r="M24" s="123"/>
      <c r="N24" s="73"/>
      <c r="O24" s="143" t="s">
        <v>1574</v>
      </c>
      <c r="P24" s="123"/>
      <c r="Q24" s="131" t="s">
        <v>1570</v>
      </c>
      <c r="R24" s="127" t="s">
        <v>1379</v>
      </c>
      <c r="S24" s="127" t="s">
        <v>1377</v>
      </c>
    </row>
    <row r="25" spans="1:19" ht="63.75">
      <c r="A25" s="73" t="s">
        <v>573</v>
      </c>
      <c r="B25" s="73" t="s">
        <v>306</v>
      </c>
      <c r="C25" s="123"/>
      <c r="D25" s="123"/>
      <c r="E25" s="123" t="s">
        <v>308</v>
      </c>
      <c r="F25" s="123" t="s">
        <v>1422</v>
      </c>
      <c r="G25" s="140"/>
      <c r="H25" s="140"/>
      <c r="I25" s="140"/>
      <c r="J25" s="123"/>
      <c r="K25" s="123"/>
      <c r="L25" s="76" t="s">
        <v>24</v>
      </c>
      <c r="M25" s="123" t="s">
        <v>25</v>
      </c>
      <c r="N25" s="73"/>
      <c r="O25" s="143"/>
      <c r="P25" s="140"/>
      <c r="Q25" s="131" t="s">
        <v>1570</v>
      </c>
      <c r="R25" s="127"/>
      <c r="S25" s="127"/>
    </row>
    <row r="26" spans="1:19" ht="229.5">
      <c r="A26" s="73" t="s">
        <v>576</v>
      </c>
      <c r="B26" s="142" t="s">
        <v>174</v>
      </c>
      <c r="C26" s="277"/>
      <c r="D26" s="277"/>
      <c r="E26" s="277" t="s">
        <v>314</v>
      </c>
      <c r="F26" s="138" t="s">
        <v>315</v>
      </c>
      <c r="G26" s="278" t="s">
        <v>316</v>
      </c>
      <c r="H26" s="138" t="s">
        <v>317</v>
      </c>
      <c r="I26" s="279"/>
      <c r="J26" s="277" t="s">
        <v>1403</v>
      </c>
      <c r="K26" s="123"/>
      <c r="L26" s="280" t="s">
        <v>24</v>
      </c>
      <c r="M26" s="277" t="s">
        <v>71</v>
      </c>
      <c r="N26" s="142"/>
      <c r="O26" s="281"/>
      <c r="P26" s="282"/>
      <c r="Q26" s="122" t="s">
        <v>1570</v>
      </c>
      <c r="R26" s="141"/>
      <c r="S26" s="141"/>
    </row>
    <row r="27" spans="1:19" ht="331.5">
      <c r="A27" s="73" t="s">
        <v>1152</v>
      </c>
      <c r="B27" s="73" t="s">
        <v>704</v>
      </c>
      <c r="C27" s="277" t="s">
        <v>291</v>
      </c>
      <c r="D27" s="277" t="s">
        <v>173</v>
      </c>
      <c r="E27" s="277" t="s">
        <v>392</v>
      </c>
      <c r="F27" s="123" t="s">
        <v>1666</v>
      </c>
      <c r="G27" s="123" t="s">
        <v>1667</v>
      </c>
      <c r="H27" s="123" t="s">
        <v>372</v>
      </c>
      <c r="I27" s="123" t="s">
        <v>1847</v>
      </c>
      <c r="J27" s="123" t="s">
        <v>1501</v>
      </c>
      <c r="K27" s="123" t="s">
        <v>1882</v>
      </c>
      <c r="L27" s="123" t="s">
        <v>24</v>
      </c>
      <c r="M27" s="123" t="s">
        <v>164</v>
      </c>
      <c r="N27" s="123" t="s">
        <v>1152</v>
      </c>
      <c r="O27" s="130" t="s">
        <v>1574</v>
      </c>
      <c r="P27" s="137"/>
      <c r="Q27" s="127" t="s">
        <v>1381</v>
      </c>
      <c r="R27" s="123" t="s">
        <v>1375</v>
      </c>
      <c r="S27" s="123" t="s">
        <v>1378</v>
      </c>
    </row>
    <row r="28" spans="1:19" ht="229.5">
      <c r="A28" s="73" t="s">
        <v>1148</v>
      </c>
      <c r="B28" s="73" t="s">
        <v>705</v>
      </c>
      <c r="C28" s="123" t="s">
        <v>757</v>
      </c>
      <c r="D28" s="123" t="s">
        <v>173</v>
      </c>
      <c r="E28" s="123" t="s">
        <v>871</v>
      </c>
      <c r="F28" s="123" t="s">
        <v>1149</v>
      </c>
      <c r="G28" s="123" t="s">
        <v>1150</v>
      </c>
      <c r="H28" s="123"/>
      <c r="I28" s="123" t="s">
        <v>1472</v>
      </c>
      <c r="J28" s="123" t="s">
        <v>1659</v>
      </c>
      <c r="K28" s="123" t="s">
        <v>1882</v>
      </c>
      <c r="L28" s="73" t="s">
        <v>24</v>
      </c>
      <c r="M28" s="123" t="s">
        <v>164</v>
      </c>
      <c r="N28" s="123" t="s">
        <v>1148</v>
      </c>
      <c r="O28" s="123" t="s">
        <v>1574</v>
      </c>
      <c r="P28" s="123"/>
      <c r="Q28" s="123" t="s">
        <v>1381</v>
      </c>
      <c r="R28" s="123" t="s">
        <v>1375</v>
      </c>
      <c r="S28" s="123" t="s">
        <v>1378</v>
      </c>
    </row>
    <row r="29" spans="1:19" ht="255">
      <c r="A29" s="73" t="s">
        <v>578</v>
      </c>
      <c r="B29" s="283" t="s">
        <v>178</v>
      </c>
      <c r="C29" s="127" t="s">
        <v>109</v>
      </c>
      <c r="D29" s="127" t="s">
        <v>162</v>
      </c>
      <c r="E29" s="127" t="s">
        <v>318</v>
      </c>
      <c r="F29" s="138" t="s">
        <v>1423</v>
      </c>
      <c r="G29" s="127" t="s">
        <v>320</v>
      </c>
      <c r="H29" s="127" t="s">
        <v>321</v>
      </c>
      <c r="I29" s="284"/>
      <c r="J29" s="127" t="s">
        <v>1653</v>
      </c>
      <c r="K29" s="127" t="s">
        <v>1412</v>
      </c>
      <c r="L29" s="285" t="s">
        <v>24</v>
      </c>
      <c r="M29" s="127" t="s">
        <v>984</v>
      </c>
      <c r="N29" s="283"/>
      <c r="O29" s="286"/>
      <c r="P29" s="127"/>
      <c r="Q29" s="131" t="s">
        <v>1570</v>
      </c>
      <c r="R29" s="127"/>
      <c r="S29" s="127"/>
    </row>
    <row r="30" spans="1:19" ht="178.5">
      <c r="A30" s="73" t="s">
        <v>579</v>
      </c>
      <c r="B30" s="73" t="s">
        <v>179</v>
      </c>
      <c r="C30" s="123"/>
      <c r="D30" s="123"/>
      <c r="E30" s="128" t="s">
        <v>322</v>
      </c>
      <c r="F30" s="123" t="s">
        <v>323</v>
      </c>
      <c r="G30" s="141" t="s">
        <v>329</v>
      </c>
      <c r="H30" s="141" t="s">
        <v>328</v>
      </c>
      <c r="I30" s="123" t="s">
        <v>1607</v>
      </c>
      <c r="J30" s="125" t="s">
        <v>1654</v>
      </c>
      <c r="K30" s="123" t="s">
        <v>1617</v>
      </c>
      <c r="L30" s="76" t="s">
        <v>24</v>
      </c>
      <c r="M30" s="123" t="s">
        <v>126</v>
      </c>
      <c r="N30" s="73"/>
      <c r="O30" s="143"/>
      <c r="P30" s="123"/>
      <c r="Q30" s="131" t="s">
        <v>1381</v>
      </c>
      <c r="R30" s="127"/>
      <c r="S30" s="127"/>
    </row>
    <row r="31" spans="1:19" ht="165.75">
      <c r="A31" s="73" t="s">
        <v>580</v>
      </c>
      <c r="B31" s="73" t="s">
        <v>272</v>
      </c>
      <c r="C31" s="123"/>
      <c r="D31" s="123" t="s">
        <v>162</v>
      </c>
      <c r="E31" s="123" t="s">
        <v>324</v>
      </c>
      <c r="F31" s="138" t="s">
        <v>1655</v>
      </c>
      <c r="G31" s="123" t="s">
        <v>327</v>
      </c>
      <c r="H31" s="123" t="s">
        <v>328</v>
      </c>
      <c r="I31" s="122"/>
      <c r="J31" s="123" t="s">
        <v>1424</v>
      </c>
      <c r="K31" s="123" t="s">
        <v>1619</v>
      </c>
      <c r="L31" s="76" t="s">
        <v>24</v>
      </c>
      <c r="M31" s="123" t="s">
        <v>128</v>
      </c>
      <c r="N31" s="73"/>
      <c r="O31" s="143"/>
      <c r="P31" s="123"/>
      <c r="Q31" s="131" t="s">
        <v>1570</v>
      </c>
      <c r="R31" s="127"/>
      <c r="S31" s="127"/>
    </row>
    <row r="32" spans="1:19" ht="409.5">
      <c r="A32" s="73" t="s">
        <v>581</v>
      </c>
      <c r="B32" s="73" t="s">
        <v>180</v>
      </c>
      <c r="C32" s="123" t="s">
        <v>181</v>
      </c>
      <c r="D32" s="123" t="s">
        <v>162</v>
      </c>
      <c r="E32" s="123" t="s">
        <v>325</v>
      </c>
      <c r="F32" s="123" t="s">
        <v>326</v>
      </c>
      <c r="G32" s="123" t="s">
        <v>330</v>
      </c>
      <c r="H32" s="138" t="s">
        <v>331</v>
      </c>
      <c r="I32" s="122"/>
      <c r="J32" s="123" t="s">
        <v>1426</v>
      </c>
      <c r="K32" s="123" t="s">
        <v>1425</v>
      </c>
      <c r="L32" s="76" t="s">
        <v>24</v>
      </c>
      <c r="M32" s="123" t="s">
        <v>33</v>
      </c>
      <c r="N32" s="73"/>
      <c r="O32" s="143"/>
      <c r="P32" s="123"/>
      <c r="Q32" s="131" t="s">
        <v>1570</v>
      </c>
      <c r="R32" s="127"/>
      <c r="S32" s="127"/>
    </row>
    <row r="33" spans="1:19" ht="102">
      <c r="A33" s="73" t="s">
        <v>582</v>
      </c>
      <c r="B33" s="73" t="s">
        <v>182</v>
      </c>
      <c r="C33" s="123" t="s">
        <v>183</v>
      </c>
      <c r="D33" s="123" t="s">
        <v>162</v>
      </c>
      <c r="E33" s="123"/>
      <c r="F33" s="123" t="s">
        <v>1427</v>
      </c>
      <c r="G33" s="123"/>
      <c r="H33" s="123"/>
      <c r="I33" s="122"/>
      <c r="J33" s="137" t="s">
        <v>1429</v>
      </c>
      <c r="K33" s="137" t="s">
        <v>1883</v>
      </c>
      <c r="L33" s="76" t="s">
        <v>24</v>
      </c>
      <c r="M33" s="123"/>
      <c r="N33" s="73"/>
      <c r="O33" s="143" t="s">
        <v>1574</v>
      </c>
      <c r="P33" s="123"/>
      <c r="Q33" s="131" t="s">
        <v>1570</v>
      </c>
      <c r="R33" s="127" t="s">
        <v>1376</v>
      </c>
      <c r="S33" s="127" t="str">
        <f>Table7[[#This Row],[Relevant Accounts]]</f>
        <v>Land Cover / Use / Ecosystem Extent</v>
      </c>
    </row>
    <row r="34" spans="1:19" ht="267.75">
      <c r="A34" s="73" t="s">
        <v>583</v>
      </c>
      <c r="B34" s="73" t="s">
        <v>184</v>
      </c>
      <c r="C34" s="123" t="s">
        <v>185</v>
      </c>
      <c r="D34" s="123" t="s">
        <v>162</v>
      </c>
      <c r="E34" s="123" t="s">
        <v>334</v>
      </c>
      <c r="F34" s="123" t="s">
        <v>1656</v>
      </c>
      <c r="G34" s="123"/>
      <c r="H34" s="123"/>
      <c r="I34" s="122"/>
      <c r="J34" s="137" t="s">
        <v>1657</v>
      </c>
      <c r="K34" s="123" t="s">
        <v>1884</v>
      </c>
      <c r="L34" s="76" t="s">
        <v>24</v>
      </c>
      <c r="M34" s="123"/>
      <c r="N34" s="73"/>
      <c r="O34" s="143" t="s">
        <v>1574</v>
      </c>
      <c r="P34" s="123" t="s">
        <v>1481</v>
      </c>
      <c r="Q34" s="131" t="s">
        <v>1570</v>
      </c>
      <c r="R34" s="127" t="s">
        <v>1376</v>
      </c>
      <c r="S34" s="127" t="str">
        <f>Table7[[#This Row],[Relevant Accounts]]</f>
        <v>Land Cover / Use / Ecosystem Extent</v>
      </c>
    </row>
    <row r="35" spans="1:19" ht="267.75">
      <c r="A35" s="73" t="s">
        <v>584</v>
      </c>
      <c r="B35" s="73" t="s">
        <v>273</v>
      </c>
      <c r="C35" s="123" t="s">
        <v>186</v>
      </c>
      <c r="D35" s="123" t="s">
        <v>173</v>
      </c>
      <c r="E35" s="128" t="s">
        <v>977</v>
      </c>
      <c r="F35" s="123" t="s">
        <v>332</v>
      </c>
      <c r="G35" s="123" t="s">
        <v>335</v>
      </c>
      <c r="H35" s="123" t="s">
        <v>336</v>
      </c>
      <c r="I35" s="123" t="s">
        <v>1660</v>
      </c>
      <c r="J35" s="123" t="s">
        <v>1661</v>
      </c>
      <c r="K35" s="123" t="s">
        <v>1863</v>
      </c>
      <c r="L35" s="76" t="s">
        <v>24</v>
      </c>
      <c r="M35" s="123" t="s">
        <v>131</v>
      </c>
      <c r="N35" s="73"/>
      <c r="O35" s="143"/>
      <c r="P35" s="123"/>
      <c r="Q35" s="131" t="s">
        <v>1570</v>
      </c>
      <c r="R35" s="127"/>
      <c r="S35" s="127">
        <f>Table7[[#This Row],[Relevant Accounts]]</f>
        <v>0</v>
      </c>
    </row>
    <row r="36" spans="1:19" ht="63.75">
      <c r="A36" s="73" t="s">
        <v>1165</v>
      </c>
      <c r="B36" s="73" t="s">
        <v>1164</v>
      </c>
      <c r="C36" s="123" t="s">
        <v>109</v>
      </c>
      <c r="D36" s="123" t="s">
        <v>173</v>
      </c>
      <c r="E36" s="123"/>
      <c r="F36" s="123"/>
      <c r="G36" s="123"/>
      <c r="H36" s="123"/>
      <c r="I36" s="125"/>
      <c r="J36" s="123" t="s">
        <v>1430</v>
      </c>
      <c r="K36" s="123" t="s">
        <v>1885</v>
      </c>
      <c r="L36" s="76" t="s">
        <v>24</v>
      </c>
      <c r="M36" s="123"/>
      <c r="N36" s="73"/>
      <c r="O36" s="143" t="s">
        <v>1574</v>
      </c>
      <c r="P36" s="137"/>
      <c r="Q36" s="131" t="s">
        <v>1570</v>
      </c>
      <c r="R36" s="127" t="s">
        <v>1378</v>
      </c>
      <c r="S36" s="127" t="str">
        <f>Table7[[#This Row],[Relevant Accounts]]</f>
        <v>Biodiversity</v>
      </c>
    </row>
    <row r="37" spans="1:19" ht="191.25">
      <c r="A37" s="73" t="s">
        <v>591</v>
      </c>
      <c r="B37" s="73" t="s">
        <v>1674</v>
      </c>
      <c r="C37" s="123" t="s">
        <v>109</v>
      </c>
      <c r="D37" s="123" t="s">
        <v>162</v>
      </c>
      <c r="E37" s="123" t="s">
        <v>341</v>
      </c>
      <c r="F37" s="138" t="s">
        <v>344</v>
      </c>
      <c r="G37" s="123" t="s">
        <v>342</v>
      </c>
      <c r="H37" s="123" t="s">
        <v>343</v>
      </c>
      <c r="I37" s="122"/>
      <c r="J37" s="125" t="s">
        <v>218</v>
      </c>
      <c r="K37" s="123" t="s">
        <v>1431</v>
      </c>
      <c r="L37" s="76" t="s">
        <v>24</v>
      </c>
      <c r="M37" s="123" t="s">
        <v>986</v>
      </c>
      <c r="N37" s="73"/>
      <c r="O37" s="143"/>
      <c r="P37" s="123"/>
      <c r="Q37" s="131" t="s">
        <v>1570</v>
      </c>
      <c r="R37" s="127"/>
      <c r="S37" s="127">
        <f>Table7[[#This Row],[Relevant Accounts]]</f>
        <v>0</v>
      </c>
    </row>
    <row r="38" spans="1:19" ht="216.75">
      <c r="A38" s="73" t="s">
        <v>594</v>
      </c>
      <c r="B38" s="73" t="s">
        <v>277</v>
      </c>
      <c r="C38" s="123" t="s">
        <v>278</v>
      </c>
      <c r="D38" s="123" t="s">
        <v>162</v>
      </c>
      <c r="E38" s="128" t="s">
        <v>348</v>
      </c>
      <c r="F38" s="123" t="s">
        <v>349</v>
      </c>
      <c r="G38" s="123" t="s">
        <v>351</v>
      </c>
      <c r="H38" s="123" t="s">
        <v>350</v>
      </c>
      <c r="I38" s="123" t="s">
        <v>1677</v>
      </c>
      <c r="J38" s="137" t="s">
        <v>1678</v>
      </c>
      <c r="K38" s="123" t="s">
        <v>1886</v>
      </c>
      <c r="L38" s="76" t="s">
        <v>24</v>
      </c>
      <c r="M38" s="139"/>
      <c r="N38" s="73"/>
      <c r="O38" s="143" t="s">
        <v>1574</v>
      </c>
      <c r="P38" s="123"/>
      <c r="Q38" s="131" t="s">
        <v>1570</v>
      </c>
      <c r="R38" s="127" t="s">
        <v>1378</v>
      </c>
      <c r="S38" s="127" t="s">
        <v>1375</v>
      </c>
    </row>
    <row r="39" spans="1:19" ht="191.25">
      <c r="A39" s="73" t="s">
        <v>595</v>
      </c>
      <c r="B39" s="73" t="s">
        <v>279</v>
      </c>
      <c r="C39" s="123"/>
      <c r="D39" s="123"/>
      <c r="E39" s="123" t="s">
        <v>352</v>
      </c>
      <c r="F39" s="123" t="s">
        <v>1433</v>
      </c>
      <c r="G39" s="123"/>
      <c r="H39" s="123"/>
      <c r="I39" s="125" t="s">
        <v>1432</v>
      </c>
      <c r="J39" s="125"/>
      <c r="K39" s="125" t="s">
        <v>1432</v>
      </c>
      <c r="L39" s="76" t="s">
        <v>24</v>
      </c>
      <c r="M39" s="123" t="s">
        <v>101</v>
      </c>
      <c r="N39" s="73"/>
      <c r="O39" s="143"/>
      <c r="P39" s="123"/>
      <c r="Q39" s="131" t="s">
        <v>1381</v>
      </c>
      <c r="R39" s="127"/>
      <c r="S39" s="127"/>
    </row>
    <row r="40" spans="1:19" ht="140.25">
      <c r="A40" s="142" t="s">
        <v>597</v>
      </c>
      <c r="B40" s="142" t="s">
        <v>241</v>
      </c>
      <c r="C40" s="123" t="s">
        <v>281</v>
      </c>
      <c r="D40" s="123" t="s">
        <v>162</v>
      </c>
      <c r="E40" s="123" t="s">
        <v>357</v>
      </c>
      <c r="F40" s="123" t="s">
        <v>358</v>
      </c>
      <c r="G40" s="123"/>
      <c r="H40" s="123" t="s">
        <v>340</v>
      </c>
      <c r="I40" s="125" t="s">
        <v>1680</v>
      </c>
      <c r="J40" s="125"/>
      <c r="K40" s="125" t="s">
        <v>1873</v>
      </c>
      <c r="L40" s="76" t="s">
        <v>24</v>
      </c>
      <c r="M40" s="122"/>
      <c r="N40" s="73"/>
      <c r="O40" s="143" t="s">
        <v>1574</v>
      </c>
      <c r="P40" s="123"/>
      <c r="Q40" s="131" t="s">
        <v>1381</v>
      </c>
      <c r="R40" s="127" t="s">
        <v>1375</v>
      </c>
      <c r="S40" s="127" t="str">
        <f>Table7[[#This Row],[Relevant Accounts]]</f>
        <v>Ecosystem Condition</v>
      </c>
    </row>
    <row r="41" spans="1:19" ht="89.25">
      <c r="A41" s="73" t="s">
        <v>598</v>
      </c>
      <c r="B41" s="73" t="s">
        <v>282</v>
      </c>
      <c r="C41" s="122"/>
      <c r="D41" s="122"/>
      <c r="E41" s="123" t="s">
        <v>359</v>
      </c>
      <c r="F41" s="123" t="s">
        <v>360</v>
      </c>
      <c r="G41" s="122"/>
      <c r="H41" s="122"/>
      <c r="I41" s="122"/>
      <c r="J41" s="123" t="s">
        <v>970</v>
      </c>
      <c r="K41" s="123" t="s">
        <v>1588</v>
      </c>
      <c r="L41" s="76" t="s">
        <v>24</v>
      </c>
      <c r="M41" s="123" t="s">
        <v>20</v>
      </c>
      <c r="N41" s="73"/>
      <c r="O41" s="143"/>
      <c r="P41" s="122"/>
      <c r="Q41" s="131" t="s">
        <v>1570</v>
      </c>
      <c r="R41" s="127"/>
      <c r="S41" s="127"/>
    </row>
    <row r="42" spans="1:19" ht="76.5">
      <c r="A42" s="73" t="s">
        <v>601</v>
      </c>
      <c r="B42" s="73" t="s">
        <v>246</v>
      </c>
      <c r="C42" s="123" t="s">
        <v>1568</v>
      </c>
      <c r="D42" s="123" t="s">
        <v>162</v>
      </c>
      <c r="E42" s="123"/>
      <c r="F42" s="123"/>
      <c r="G42" s="123"/>
      <c r="H42" s="123"/>
      <c r="I42" s="123" t="s">
        <v>1692</v>
      </c>
      <c r="J42" s="123"/>
      <c r="K42" s="125" t="s">
        <v>1873</v>
      </c>
      <c r="L42" s="73" t="s">
        <v>24</v>
      </c>
      <c r="M42" s="123"/>
      <c r="N42" s="73"/>
      <c r="O42" s="143" t="s">
        <v>1574</v>
      </c>
      <c r="P42" s="123"/>
      <c r="Q42" s="131" t="s">
        <v>1381</v>
      </c>
      <c r="R42" s="127" t="s">
        <v>1375</v>
      </c>
      <c r="S42" s="127" t="s">
        <v>1376</v>
      </c>
    </row>
    <row r="43" spans="1:19" ht="229.5">
      <c r="A43" s="73" t="s">
        <v>602</v>
      </c>
      <c r="B43" s="73" t="s">
        <v>247</v>
      </c>
      <c r="C43" s="123" t="s">
        <v>275</v>
      </c>
      <c r="D43" s="123" t="s">
        <v>162</v>
      </c>
      <c r="E43" s="123" t="s">
        <v>366</v>
      </c>
      <c r="F43" s="123" t="s">
        <v>367</v>
      </c>
      <c r="G43" s="123" t="s">
        <v>363</v>
      </c>
      <c r="H43" s="123" t="s">
        <v>355</v>
      </c>
      <c r="I43" s="123" t="s">
        <v>1904</v>
      </c>
      <c r="J43" s="123" t="s">
        <v>1650</v>
      </c>
      <c r="K43" s="123" t="s">
        <v>1905</v>
      </c>
      <c r="L43" s="32" t="s">
        <v>24</v>
      </c>
      <c r="M43" s="123"/>
      <c r="N43" s="123"/>
      <c r="O43" s="143" t="s">
        <v>1574</v>
      </c>
      <c r="P43" s="123"/>
      <c r="Q43" s="131" t="s">
        <v>1381</v>
      </c>
      <c r="R43" s="127" t="s">
        <v>1378</v>
      </c>
      <c r="S43" s="127" t="s">
        <v>1375</v>
      </c>
    </row>
    <row r="44" spans="1:19" ht="89.25">
      <c r="A44" s="73" t="s">
        <v>603</v>
      </c>
      <c r="B44" s="73" t="s">
        <v>285</v>
      </c>
      <c r="C44" s="122"/>
      <c r="D44" s="122"/>
      <c r="E44" s="122" t="s">
        <v>368</v>
      </c>
      <c r="F44" s="123" t="s">
        <v>369</v>
      </c>
      <c r="G44" s="122"/>
      <c r="H44" s="122"/>
      <c r="I44" s="125" t="s">
        <v>1432</v>
      </c>
      <c r="J44" s="125"/>
      <c r="K44" s="125" t="s">
        <v>1432</v>
      </c>
      <c r="L44" s="76" t="s">
        <v>24</v>
      </c>
      <c r="M44" s="123" t="s">
        <v>104</v>
      </c>
      <c r="N44" s="73"/>
      <c r="O44" s="143"/>
      <c r="P44" s="122"/>
      <c r="Q44" s="131" t="s">
        <v>1381</v>
      </c>
      <c r="R44" s="127"/>
      <c r="S44" s="127"/>
    </row>
    <row r="45" spans="1:19" ht="409.5">
      <c r="A45" s="73" t="s">
        <v>607</v>
      </c>
      <c r="B45" s="73" t="s">
        <v>287</v>
      </c>
      <c r="C45" s="123" t="s">
        <v>286</v>
      </c>
      <c r="D45" s="122" t="s">
        <v>162</v>
      </c>
      <c r="E45" s="122" t="s">
        <v>373</v>
      </c>
      <c r="F45" s="123" t="s">
        <v>225</v>
      </c>
      <c r="G45" s="122" t="s">
        <v>375</v>
      </c>
      <c r="H45" s="123" t="s">
        <v>374</v>
      </c>
      <c r="I45" s="123" t="s">
        <v>1607</v>
      </c>
      <c r="J45" s="125" t="s">
        <v>1616</v>
      </c>
      <c r="K45" s="123" t="s">
        <v>1617</v>
      </c>
      <c r="L45" s="76" t="s">
        <v>24</v>
      </c>
      <c r="M45" s="122" t="s">
        <v>111</v>
      </c>
      <c r="N45" s="73"/>
      <c r="O45" s="143"/>
      <c r="P45" s="123"/>
      <c r="Q45" s="131" t="s">
        <v>1381</v>
      </c>
      <c r="R45" s="127"/>
      <c r="S45" s="127"/>
    </row>
    <row r="46" spans="1:19" ht="331.5">
      <c r="A46" s="73" t="s">
        <v>608</v>
      </c>
      <c r="B46" s="73" t="s">
        <v>288</v>
      </c>
      <c r="C46" s="123" t="s">
        <v>289</v>
      </c>
      <c r="D46" s="122" t="s">
        <v>162</v>
      </c>
      <c r="E46" s="122" t="s">
        <v>370</v>
      </c>
      <c r="F46" s="123" t="s">
        <v>371</v>
      </c>
      <c r="G46" s="123" t="s">
        <v>1413</v>
      </c>
      <c r="H46" s="123"/>
      <c r="I46" s="123" t="s">
        <v>1607</v>
      </c>
      <c r="J46" s="125" t="s">
        <v>1616</v>
      </c>
      <c r="K46" s="123" t="s">
        <v>1617</v>
      </c>
      <c r="L46" s="76" t="s">
        <v>24</v>
      </c>
      <c r="M46" s="122" t="s">
        <v>126</v>
      </c>
      <c r="N46" s="73"/>
      <c r="O46" s="143"/>
      <c r="P46" s="123"/>
      <c r="Q46" s="131" t="s">
        <v>1381</v>
      </c>
      <c r="R46" s="127"/>
      <c r="S46" s="127"/>
    </row>
    <row r="47" spans="1:19" ht="318.75">
      <c r="A47" s="73" t="s">
        <v>615</v>
      </c>
      <c r="B47" s="73" t="s">
        <v>257</v>
      </c>
      <c r="C47" s="123" t="s">
        <v>295</v>
      </c>
      <c r="D47" s="123" t="s">
        <v>162</v>
      </c>
      <c r="E47" s="123" t="s">
        <v>387</v>
      </c>
      <c r="F47" s="123" t="s">
        <v>1835</v>
      </c>
      <c r="G47" s="123" t="s">
        <v>1435</v>
      </c>
      <c r="H47" s="123"/>
      <c r="I47" s="123" t="s">
        <v>1709</v>
      </c>
      <c r="J47" s="123"/>
      <c r="K47" s="125" t="s">
        <v>1873</v>
      </c>
      <c r="L47" s="123" t="s">
        <v>24</v>
      </c>
      <c r="M47" s="123"/>
      <c r="N47" s="73"/>
      <c r="O47" s="143" t="s">
        <v>1574</v>
      </c>
      <c r="P47" s="123"/>
      <c r="Q47" s="131" t="s">
        <v>1381</v>
      </c>
      <c r="R47" s="127" t="s">
        <v>1375</v>
      </c>
      <c r="S47" s="127" t="s">
        <v>1378</v>
      </c>
    </row>
    <row r="48" spans="1:19" ht="216.75">
      <c r="A48" s="73" t="s">
        <v>616</v>
      </c>
      <c r="B48" s="73" t="s">
        <v>258</v>
      </c>
      <c r="C48" s="123" t="s">
        <v>296</v>
      </c>
      <c r="D48" s="122" t="s">
        <v>162</v>
      </c>
      <c r="E48" s="123" t="s">
        <v>348</v>
      </c>
      <c r="F48" s="123" t="s">
        <v>349</v>
      </c>
      <c r="G48" s="123" t="s">
        <v>351</v>
      </c>
      <c r="H48" s="123" t="s">
        <v>350</v>
      </c>
      <c r="I48" s="123" t="s">
        <v>1677</v>
      </c>
      <c r="J48" s="137" t="s">
        <v>1710</v>
      </c>
      <c r="K48" s="123" t="s">
        <v>1886</v>
      </c>
      <c r="L48" s="76" t="s">
        <v>24</v>
      </c>
      <c r="M48" s="122"/>
      <c r="N48" s="73"/>
      <c r="O48" s="143" t="s">
        <v>1574</v>
      </c>
      <c r="P48" s="122"/>
      <c r="Q48" s="131" t="s">
        <v>1570</v>
      </c>
      <c r="R48" s="127" t="s">
        <v>1375</v>
      </c>
      <c r="S48" s="127" t="s">
        <v>1376</v>
      </c>
    </row>
    <row r="49" spans="1:19" ht="255">
      <c r="A49" s="73" t="s">
        <v>619</v>
      </c>
      <c r="B49" s="73" t="s">
        <v>261</v>
      </c>
      <c r="C49" s="123" t="s">
        <v>291</v>
      </c>
      <c r="D49" s="123" t="s">
        <v>173</v>
      </c>
      <c r="E49" s="123" t="s">
        <v>392</v>
      </c>
      <c r="F49" s="123" t="s">
        <v>1849</v>
      </c>
      <c r="G49" s="123"/>
      <c r="H49" s="123" t="s">
        <v>372</v>
      </c>
      <c r="I49" s="123" t="s">
        <v>1442</v>
      </c>
      <c r="J49" s="123" t="s">
        <v>1501</v>
      </c>
      <c r="K49" s="123" t="s">
        <v>1846</v>
      </c>
      <c r="L49" s="73" t="s">
        <v>24</v>
      </c>
      <c r="M49" s="123" t="s">
        <v>164</v>
      </c>
      <c r="N49" s="123" t="s">
        <v>619</v>
      </c>
      <c r="O49" s="130" t="s">
        <v>1574</v>
      </c>
      <c r="P49" s="123"/>
      <c r="Q49" s="127" t="s">
        <v>1381</v>
      </c>
      <c r="R49" s="123" t="s">
        <v>1375</v>
      </c>
      <c r="S49" s="127" t="s">
        <v>1378</v>
      </c>
    </row>
    <row r="50" spans="1:19" ht="229.5">
      <c r="A50" s="73" t="s">
        <v>623</v>
      </c>
      <c r="B50" s="73" t="s">
        <v>304</v>
      </c>
      <c r="C50" s="123" t="s">
        <v>291</v>
      </c>
      <c r="D50" s="123" t="s">
        <v>173</v>
      </c>
      <c r="E50" s="123" t="s">
        <v>392</v>
      </c>
      <c r="F50" s="123" t="s">
        <v>1850</v>
      </c>
      <c r="G50" s="123"/>
      <c r="H50" s="123" t="s">
        <v>372</v>
      </c>
      <c r="I50" s="123" t="s">
        <v>1442</v>
      </c>
      <c r="J50" s="123" t="s">
        <v>1501</v>
      </c>
      <c r="K50" s="125" t="s">
        <v>1873</v>
      </c>
      <c r="L50" s="73" t="s">
        <v>24</v>
      </c>
      <c r="M50" s="123" t="s">
        <v>164</v>
      </c>
      <c r="N50" s="123" t="s">
        <v>1851</v>
      </c>
      <c r="O50" s="130" t="s">
        <v>1574</v>
      </c>
      <c r="P50" s="123"/>
      <c r="Q50" s="127" t="s">
        <v>1381</v>
      </c>
      <c r="R50" s="123" t="s">
        <v>1375</v>
      </c>
      <c r="S50" s="127" t="s">
        <v>1378</v>
      </c>
    </row>
    <row r="51" spans="1:19" ht="267.75">
      <c r="A51" s="73" t="s">
        <v>625</v>
      </c>
      <c r="B51" s="73" t="s">
        <v>301</v>
      </c>
      <c r="C51" s="123" t="s">
        <v>109</v>
      </c>
      <c r="D51" s="122" t="s">
        <v>173</v>
      </c>
      <c r="E51" s="122" t="s">
        <v>400</v>
      </c>
      <c r="F51" s="123" t="s">
        <v>401</v>
      </c>
      <c r="G51" s="123" t="s">
        <v>403</v>
      </c>
      <c r="H51" s="122" t="s">
        <v>402</v>
      </c>
      <c r="I51" s="122"/>
      <c r="J51" s="123" t="s">
        <v>978</v>
      </c>
      <c r="K51" s="125" t="s">
        <v>1717</v>
      </c>
      <c r="L51" s="76" t="s">
        <v>24</v>
      </c>
      <c r="M51" s="122" t="s">
        <v>138</v>
      </c>
      <c r="N51" s="73"/>
      <c r="O51" s="143"/>
      <c r="P51" s="122"/>
      <c r="Q51" s="131" t="s">
        <v>1570</v>
      </c>
      <c r="R51" s="127"/>
      <c r="S51" s="127"/>
    </row>
    <row r="52" spans="1:19" ht="293.25">
      <c r="A52" s="73" t="s">
        <v>626</v>
      </c>
      <c r="B52" s="73" t="s">
        <v>399</v>
      </c>
      <c r="C52" s="122"/>
      <c r="D52" s="122"/>
      <c r="E52" s="122" t="s">
        <v>404</v>
      </c>
      <c r="F52" s="123" t="s">
        <v>1436</v>
      </c>
      <c r="G52" s="122" t="s">
        <v>405</v>
      </c>
      <c r="H52" s="123" t="s">
        <v>406</v>
      </c>
      <c r="I52" s="123" t="s">
        <v>1718</v>
      </c>
      <c r="J52" s="125" t="s">
        <v>1616</v>
      </c>
      <c r="K52" s="123" t="s">
        <v>1617</v>
      </c>
      <c r="L52" s="76" t="s">
        <v>24</v>
      </c>
      <c r="M52" s="122" t="s">
        <v>985</v>
      </c>
      <c r="N52" s="73"/>
      <c r="O52" s="143"/>
      <c r="P52" s="122"/>
      <c r="Q52" s="131" t="s">
        <v>1381</v>
      </c>
      <c r="R52" s="127"/>
      <c r="S52" s="127"/>
    </row>
    <row r="53" spans="1:19" ht="229.5">
      <c r="A53" s="73" t="s">
        <v>627</v>
      </c>
      <c r="B53" s="73" t="s">
        <v>267</v>
      </c>
      <c r="C53" s="123" t="s">
        <v>267</v>
      </c>
      <c r="D53" s="122" t="s">
        <v>162</v>
      </c>
      <c r="E53" s="128" t="s">
        <v>407</v>
      </c>
      <c r="F53" s="123" t="s">
        <v>408</v>
      </c>
      <c r="G53" s="123" t="s">
        <v>409</v>
      </c>
      <c r="H53" s="123" t="s">
        <v>384</v>
      </c>
      <c r="I53" s="123"/>
      <c r="J53" s="123" t="s">
        <v>1719</v>
      </c>
      <c r="K53" s="123" t="s">
        <v>1887</v>
      </c>
      <c r="L53" s="76" t="s">
        <v>24</v>
      </c>
      <c r="M53" s="123"/>
      <c r="N53" s="73"/>
      <c r="O53" s="143" t="s">
        <v>1574</v>
      </c>
      <c r="P53" s="123"/>
      <c r="Q53" s="131" t="s">
        <v>1570</v>
      </c>
      <c r="R53" s="127" t="s">
        <v>1375</v>
      </c>
      <c r="S53" s="127" t="s">
        <v>1375</v>
      </c>
    </row>
    <row r="54" spans="1:19" ht="51">
      <c r="A54" s="73" t="s">
        <v>628</v>
      </c>
      <c r="B54" s="73" t="s">
        <v>269</v>
      </c>
      <c r="C54" s="123" t="s">
        <v>302</v>
      </c>
      <c r="D54" s="122" t="s">
        <v>173</v>
      </c>
      <c r="E54" s="122"/>
      <c r="F54" s="122"/>
      <c r="G54" s="123"/>
      <c r="H54" s="123"/>
      <c r="I54" s="123"/>
      <c r="J54" s="123" t="s">
        <v>1502</v>
      </c>
      <c r="K54" s="123" t="s">
        <v>1888</v>
      </c>
      <c r="L54" s="76" t="s">
        <v>24</v>
      </c>
      <c r="M54" s="123"/>
      <c r="N54" s="73"/>
      <c r="O54" s="143" t="s">
        <v>1574</v>
      </c>
      <c r="P54" s="122"/>
      <c r="Q54" s="131" t="s">
        <v>1570</v>
      </c>
      <c r="R54" s="127" t="s">
        <v>1379</v>
      </c>
      <c r="S54" s="127" t="s">
        <v>1376</v>
      </c>
    </row>
    <row r="55" spans="1:19" ht="191.25">
      <c r="A55" s="73" t="s">
        <v>629</v>
      </c>
      <c r="B55" s="73" t="s">
        <v>270</v>
      </c>
      <c r="C55" s="123" t="s">
        <v>303</v>
      </c>
      <c r="D55" s="122" t="s">
        <v>173</v>
      </c>
      <c r="E55" s="128" t="s">
        <v>410</v>
      </c>
      <c r="F55" s="123" t="s">
        <v>1723</v>
      </c>
      <c r="G55" s="123" t="s">
        <v>1724</v>
      </c>
      <c r="H55" s="122" t="s">
        <v>402</v>
      </c>
      <c r="I55" s="123" t="s">
        <v>1725</v>
      </c>
      <c r="J55" s="123"/>
      <c r="K55" s="125" t="s">
        <v>1873</v>
      </c>
      <c r="L55" s="76" t="s">
        <v>24</v>
      </c>
      <c r="M55" s="122"/>
      <c r="N55" s="73"/>
      <c r="O55" s="143" t="s">
        <v>1574</v>
      </c>
      <c r="P55" s="123"/>
      <c r="Q55" s="131" t="s">
        <v>1381</v>
      </c>
      <c r="R55" s="127" t="s">
        <v>1375</v>
      </c>
      <c r="S55" s="127" t="str">
        <f>Table7[[#This Row],[Relevant Accounts]]</f>
        <v>Ecosystem Condition</v>
      </c>
    </row>
    <row r="56" spans="1:19" ht="102">
      <c r="A56" s="147" t="s">
        <v>412</v>
      </c>
      <c r="B56" s="73" t="s">
        <v>413</v>
      </c>
      <c r="C56" s="123" t="s">
        <v>186</v>
      </c>
      <c r="D56" s="123"/>
      <c r="E56" s="128" t="s">
        <v>977</v>
      </c>
      <c r="F56" s="123" t="s">
        <v>1737</v>
      </c>
      <c r="G56" s="132" t="s">
        <v>134</v>
      </c>
      <c r="H56" s="123" t="s">
        <v>230</v>
      </c>
      <c r="I56" s="123"/>
      <c r="J56" s="123" t="s">
        <v>1571</v>
      </c>
      <c r="K56" s="123" t="s">
        <v>1877</v>
      </c>
      <c r="L56" s="143" t="s">
        <v>24</v>
      </c>
      <c r="M56" s="73" t="s">
        <v>1573</v>
      </c>
      <c r="N56" s="122"/>
      <c r="O56" s="143" t="s">
        <v>1574</v>
      </c>
      <c r="P56" s="123"/>
      <c r="Q56" s="131" t="s">
        <v>1570</v>
      </c>
      <c r="R56" s="127" t="s">
        <v>1376</v>
      </c>
      <c r="S56" s="127" t="str">
        <f>Table7[[#This Row],[Relevant Accounts]]</f>
        <v>Land Cover / Use / Ecosystem Extent</v>
      </c>
    </row>
    <row r="57" spans="1:19" ht="267.75">
      <c r="A57" s="147" t="s">
        <v>415</v>
      </c>
      <c r="B57" s="73" t="s">
        <v>414</v>
      </c>
      <c r="C57" s="123" t="s">
        <v>186</v>
      </c>
      <c r="D57" s="123"/>
      <c r="E57" s="128" t="s">
        <v>977</v>
      </c>
      <c r="F57" s="123" t="s">
        <v>988</v>
      </c>
      <c r="G57" s="132" t="s">
        <v>134</v>
      </c>
      <c r="H57" s="123" t="s">
        <v>230</v>
      </c>
      <c r="I57" s="123" t="s">
        <v>1445</v>
      </c>
      <c r="J57" s="123" t="s">
        <v>1622</v>
      </c>
      <c r="K57" s="123" t="s">
        <v>1836</v>
      </c>
      <c r="L57" s="143" t="s">
        <v>24</v>
      </c>
      <c r="M57" s="73" t="s">
        <v>1573</v>
      </c>
      <c r="N57" s="122"/>
      <c r="O57" s="143" t="s">
        <v>1574</v>
      </c>
      <c r="P57" s="123"/>
      <c r="Q57" s="131" t="s">
        <v>1570</v>
      </c>
      <c r="R57" s="127" t="s">
        <v>1379</v>
      </c>
      <c r="S57" s="127" t="s">
        <v>1375</v>
      </c>
    </row>
    <row r="58" spans="1:19" ht="267.75">
      <c r="A58" s="147" t="s">
        <v>416</v>
      </c>
      <c r="B58" s="73" t="s">
        <v>417</v>
      </c>
      <c r="C58" s="123" t="s">
        <v>186</v>
      </c>
      <c r="D58" s="123"/>
      <c r="E58" s="128" t="s">
        <v>977</v>
      </c>
      <c r="F58" s="123" t="s">
        <v>1569</v>
      </c>
      <c r="G58" s="132" t="s">
        <v>134</v>
      </c>
      <c r="H58" s="123" t="s">
        <v>230</v>
      </c>
      <c r="I58" s="123" t="s">
        <v>1447</v>
      </c>
      <c r="J58" s="123" t="s">
        <v>1622</v>
      </c>
      <c r="K58" s="123" t="s">
        <v>1889</v>
      </c>
      <c r="L58" s="143" t="s">
        <v>24</v>
      </c>
      <c r="M58" s="73" t="s">
        <v>1573</v>
      </c>
      <c r="N58" s="122"/>
      <c r="O58" s="143" t="s">
        <v>1574</v>
      </c>
      <c r="P58" s="123"/>
      <c r="Q58" s="131" t="s">
        <v>1570</v>
      </c>
      <c r="R58" s="127" t="s">
        <v>1379</v>
      </c>
      <c r="S58" s="127" t="s">
        <v>1375</v>
      </c>
    </row>
    <row r="59" spans="1:19" ht="267.75">
      <c r="A59" s="147" t="s">
        <v>424</v>
      </c>
      <c r="B59" s="73" t="s">
        <v>417</v>
      </c>
      <c r="C59" s="123" t="s">
        <v>992</v>
      </c>
      <c r="D59" s="123"/>
      <c r="E59" s="128" t="s">
        <v>977</v>
      </c>
      <c r="F59" s="123" t="s">
        <v>1569</v>
      </c>
      <c r="G59" s="123" t="s">
        <v>134</v>
      </c>
      <c r="H59" s="123" t="s">
        <v>230</v>
      </c>
      <c r="I59" s="123" t="s">
        <v>1731</v>
      </c>
      <c r="J59" s="123" t="s">
        <v>1732</v>
      </c>
      <c r="K59" s="123" t="s">
        <v>1889</v>
      </c>
      <c r="L59" s="143" t="s">
        <v>24</v>
      </c>
      <c r="M59" s="73" t="s">
        <v>1573</v>
      </c>
      <c r="N59" s="122"/>
      <c r="O59" s="143" t="s">
        <v>1574</v>
      </c>
      <c r="P59" s="123"/>
      <c r="Q59" s="131" t="s">
        <v>1570</v>
      </c>
      <c r="R59" s="127" t="s">
        <v>1379</v>
      </c>
      <c r="S59" s="127" t="s">
        <v>1375</v>
      </c>
    </row>
    <row r="60" spans="1:19" ht="204">
      <c r="A60" s="145" t="s">
        <v>1075</v>
      </c>
      <c r="B60" s="73" t="s">
        <v>529</v>
      </c>
      <c r="C60" s="123" t="s">
        <v>300</v>
      </c>
      <c r="D60" s="123" t="s">
        <v>6</v>
      </c>
      <c r="E60" s="128" t="s">
        <v>997</v>
      </c>
      <c r="F60" s="123" t="s">
        <v>993</v>
      </c>
      <c r="G60" s="123" t="s">
        <v>994</v>
      </c>
      <c r="H60" s="123" t="s">
        <v>995</v>
      </c>
      <c r="I60" s="139"/>
      <c r="J60" s="137" t="s">
        <v>1456</v>
      </c>
      <c r="K60" s="123" t="s">
        <v>1877</v>
      </c>
      <c r="L60" s="73" t="s">
        <v>24</v>
      </c>
      <c r="M60" s="123"/>
      <c r="N60" s="144" t="s">
        <v>1578</v>
      </c>
      <c r="O60" s="143" t="s">
        <v>1574</v>
      </c>
      <c r="P60" s="123" t="s">
        <v>1003</v>
      </c>
      <c r="Q60" s="131" t="s">
        <v>1570</v>
      </c>
      <c r="R60" s="127" t="s">
        <v>1376</v>
      </c>
      <c r="S60" s="127" t="str">
        <f>Table7[[#This Row],[Relevant Accounts]]</f>
        <v>Land Cover / Use / Ecosystem Extent</v>
      </c>
    </row>
    <row r="61" spans="1:19" ht="102">
      <c r="A61" s="145" t="s">
        <v>1083</v>
      </c>
      <c r="B61" s="73" t="s">
        <v>538</v>
      </c>
      <c r="C61" s="123" t="s">
        <v>999</v>
      </c>
      <c r="D61" s="123" t="s">
        <v>12</v>
      </c>
      <c r="E61" s="123" t="s">
        <v>998</v>
      </c>
      <c r="F61" s="123" t="s">
        <v>996</v>
      </c>
      <c r="G61" s="123" t="s">
        <v>1449</v>
      </c>
      <c r="H61" s="123"/>
      <c r="I61" s="123"/>
      <c r="J61" s="123" t="s">
        <v>1740</v>
      </c>
      <c r="K61" s="123" t="s">
        <v>1889</v>
      </c>
      <c r="L61" s="73" t="s">
        <v>24</v>
      </c>
      <c r="M61" s="123"/>
      <c r="N61" s="130"/>
      <c r="O61" s="143" t="s">
        <v>1574</v>
      </c>
      <c r="P61" s="129"/>
      <c r="Q61" s="131" t="s">
        <v>1570</v>
      </c>
      <c r="R61" s="127" t="s">
        <v>1376</v>
      </c>
      <c r="S61" s="127" t="s">
        <v>1379</v>
      </c>
    </row>
    <row r="62" spans="1:19" ht="395.25">
      <c r="A62" s="145" t="s">
        <v>1093</v>
      </c>
      <c r="B62" s="73" t="s">
        <v>273</v>
      </c>
      <c r="C62" s="122" t="s">
        <v>186</v>
      </c>
      <c r="D62" s="123" t="s">
        <v>6</v>
      </c>
      <c r="E62" s="128" t="s">
        <v>977</v>
      </c>
      <c r="F62" s="123" t="s">
        <v>1837</v>
      </c>
      <c r="G62" s="123" t="s">
        <v>134</v>
      </c>
      <c r="H62" s="123" t="s">
        <v>230</v>
      </c>
      <c r="I62" s="123" t="s">
        <v>1621</v>
      </c>
      <c r="J62" s="123" t="s">
        <v>1747</v>
      </c>
      <c r="K62" s="123" t="s">
        <v>1889</v>
      </c>
      <c r="L62" s="76" t="s">
        <v>24</v>
      </c>
      <c r="M62" s="122" t="s">
        <v>131</v>
      </c>
      <c r="N62" s="129"/>
      <c r="O62" s="143"/>
      <c r="P62" s="129"/>
      <c r="Q62" s="131" t="s">
        <v>1570</v>
      </c>
      <c r="R62" s="127"/>
      <c r="S62" s="127"/>
    </row>
    <row r="63" spans="1:19" ht="178.5">
      <c r="A63" s="147" t="s">
        <v>1108</v>
      </c>
      <c r="B63" s="73" t="s">
        <v>561</v>
      </c>
      <c r="C63" s="122"/>
      <c r="D63" s="123" t="s">
        <v>1008</v>
      </c>
      <c r="E63" s="122" t="s">
        <v>1011</v>
      </c>
      <c r="F63" s="123" t="s">
        <v>1752</v>
      </c>
      <c r="G63" s="123" t="s">
        <v>1454</v>
      </c>
      <c r="H63" s="123"/>
      <c r="I63" s="123"/>
      <c r="J63" s="123" t="s">
        <v>971</v>
      </c>
      <c r="K63" s="123" t="s">
        <v>1753</v>
      </c>
      <c r="L63" s="123" t="s">
        <v>24</v>
      </c>
      <c r="M63" s="122" t="s">
        <v>25</v>
      </c>
      <c r="N63" s="129"/>
      <c r="O63" s="143"/>
      <c r="P63" s="129"/>
      <c r="Q63" s="131" t="s">
        <v>1570</v>
      </c>
      <c r="R63" s="127"/>
      <c r="S63" s="127"/>
    </row>
    <row r="64" spans="1:19" ht="127.5">
      <c r="A64" s="147" t="s">
        <v>1110</v>
      </c>
      <c r="B64" s="73" t="s">
        <v>563</v>
      </c>
      <c r="C64" s="122"/>
      <c r="D64" s="122"/>
      <c r="E64" s="123" t="s">
        <v>1010</v>
      </c>
      <c r="F64" s="123" t="s">
        <v>1009</v>
      </c>
      <c r="G64" s="123" t="s">
        <v>125</v>
      </c>
      <c r="H64" s="123"/>
      <c r="I64" s="122"/>
      <c r="J64" s="123" t="s">
        <v>1478</v>
      </c>
      <c r="K64" s="123" t="s">
        <v>1619</v>
      </c>
      <c r="L64" s="76" t="s">
        <v>24</v>
      </c>
      <c r="M64" s="122" t="s">
        <v>128</v>
      </c>
      <c r="N64" s="129"/>
      <c r="O64" s="143"/>
      <c r="P64" s="129"/>
      <c r="Q64" s="131" t="s">
        <v>1570</v>
      </c>
      <c r="R64" s="127"/>
      <c r="S64" s="127"/>
    </row>
    <row r="65" spans="1:19" ht="331.5">
      <c r="A65" s="147" t="s">
        <v>1016</v>
      </c>
      <c r="B65" s="76" t="s">
        <v>636</v>
      </c>
      <c r="C65" s="122"/>
      <c r="D65" s="122"/>
      <c r="E65" s="128" t="s">
        <v>334</v>
      </c>
      <c r="F65" s="123" t="s">
        <v>1141</v>
      </c>
      <c r="G65" s="123" t="s">
        <v>1757</v>
      </c>
      <c r="H65" s="129"/>
      <c r="I65" s="123"/>
      <c r="J65" s="123" t="s">
        <v>1758</v>
      </c>
      <c r="K65" s="123" t="s">
        <v>1658</v>
      </c>
      <c r="L65" s="76" t="s">
        <v>24</v>
      </c>
      <c r="M65" s="122"/>
      <c r="N65" s="73" t="s">
        <v>583</v>
      </c>
      <c r="O65" s="143"/>
      <c r="P65" s="130" t="s">
        <v>1481</v>
      </c>
      <c r="Q65" s="131" t="s">
        <v>1570</v>
      </c>
      <c r="R65" s="127"/>
      <c r="S65" s="127"/>
    </row>
    <row r="66" spans="1:19" ht="255">
      <c r="A66" s="147" t="s">
        <v>1017</v>
      </c>
      <c r="B66" s="73" t="s">
        <v>637</v>
      </c>
      <c r="C66" s="122"/>
      <c r="D66" s="122"/>
      <c r="E66" s="128" t="s">
        <v>318</v>
      </c>
      <c r="F66" s="123" t="s">
        <v>824</v>
      </c>
      <c r="G66" s="123" t="s">
        <v>320</v>
      </c>
      <c r="H66" s="130" t="s">
        <v>321</v>
      </c>
      <c r="I66" s="123"/>
      <c r="J66" s="123" t="s">
        <v>1838</v>
      </c>
      <c r="K66" s="123" t="s">
        <v>1412</v>
      </c>
      <c r="L66" s="76" t="s">
        <v>24</v>
      </c>
      <c r="M66" s="122" t="s">
        <v>123</v>
      </c>
      <c r="N66" s="73" t="s">
        <v>578</v>
      </c>
      <c r="O66" s="143"/>
      <c r="P66" s="129"/>
      <c r="Q66" s="131" t="s">
        <v>1570</v>
      </c>
      <c r="R66" s="127"/>
      <c r="S66" s="127">
        <f>Table7[[#This Row],[Relevant Accounts]]</f>
        <v>0</v>
      </c>
    </row>
    <row r="67" spans="1:19" ht="191.25">
      <c r="A67" s="147" t="s">
        <v>1020</v>
      </c>
      <c r="B67" s="73" t="s">
        <v>741</v>
      </c>
      <c r="C67" s="122" t="s">
        <v>109</v>
      </c>
      <c r="D67" s="122" t="s">
        <v>162</v>
      </c>
      <c r="E67" s="128" t="s">
        <v>827</v>
      </c>
      <c r="F67" s="123" t="s">
        <v>780</v>
      </c>
      <c r="G67" s="123" t="s">
        <v>1154</v>
      </c>
      <c r="H67" s="129"/>
      <c r="I67" s="123"/>
      <c r="J67" s="123" t="s">
        <v>218</v>
      </c>
      <c r="K67" s="123" t="s">
        <v>220</v>
      </c>
      <c r="L67" s="76" t="s">
        <v>24</v>
      </c>
      <c r="M67" s="122" t="s">
        <v>986</v>
      </c>
      <c r="N67" s="73" t="s">
        <v>591</v>
      </c>
      <c r="O67" s="143"/>
      <c r="P67" s="129"/>
      <c r="Q67" s="131" t="s">
        <v>1570</v>
      </c>
      <c r="R67" s="127"/>
      <c r="S67" s="127">
        <f>Table7[[#This Row],[Relevant Accounts]]</f>
        <v>0</v>
      </c>
    </row>
    <row r="68" spans="1:19" ht="306">
      <c r="A68" s="147" t="s">
        <v>1023</v>
      </c>
      <c r="B68" s="73" t="s">
        <v>642</v>
      </c>
      <c r="C68" s="123" t="s">
        <v>296</v>
      </c>
      <c r="D68" s="122" t="s">
        <v>162</v>
      </c>
      <c r="E68" s="123" t="s">
        <v>348</v>
      </c>
      <c r="F68" s="123" t="s">
        <v>829</v>
      </c>
      <c r="G68" s="123" t="s">
        <v>351</v>
      </c>
      <c r="H68" s="130" t="s">
        <v>350</v>
      </c>
      <c r="I68" s="123" t="s">
        <v>1677</v>
      </c>
      <c r="J68" s="123" t="s">
        <v>1763</v>
      </c>
      <c r="K68" s="123" t="s">
        <v>1711</v>
      </c>
      <c r="L68" s="76" t="s">
        <v>24</v>
      </c>
      <c r="M68" s="122"/>
      <c r="N68" s="73" t="s">
        <v>616</v>
      </c>
      <c r="O68" s="143"/>
      <c r="P68" s="129"/>
      <c r="Q68" s="131" t="s">
        <v>1570</v>
      </c>
      <c r="R68" s="127"/>
      <c r="S68" s="127">
        <f>Table7[[#This Row],[Relevant Accounts]]</f>
        <v>0</v>
      </c>
    </row>
    <row r="69" spans="1:19" ht="331.5">
      <c r="A69" s="147" t="s">
        <v>1034</v>
      </c>
      <c r="B69" s="148" t="s">
        <v>652</v>
      </c>
      <c r="C69" s="122"/>
      <c r="D69" s="122"/>
      <c r="E69" s="123" t="s">
        <v>370</v>
      </c>
      <c r="F69" s="123" t="s">
        <v>839</v>
      </c>
      <c r="G69" s="123" t="s">
        <v>1413</v>
      </c>
      <c r="H69" s="130"/>
      <c r="I69" s="123" t="s">
        <v>1769</v>
      </c>
      <c r="J69" s="123" t="s">
        <v>1616</v>
      </c>
      <c r="K69" s="123" t="s">
        <v>1617</v>
      </c>
      <c r="L69" s="76" t="s">
        <v>24</v>
      </c>
      <c r="M69" s="122" t="s">
        <v>126</v>
      </c>
      <c r="N69" s="122" t="s">
        <v>608</v>
      </c>
      <c r="O69" s="143"/>
      <c r="P69" s="129"/>
      <c r="Q69" s="131" t="s">
        <v>1381</v>
      </c>
      <c r="R69" s="127"/>
      <c r="S69" s="127">
        <f>Table7[[#This Row],[Relevant Accounts]]</f>
        <v>0</v>
      </c>
    </row>
    <row r="70" spans="1:19" ht="229.5">
      <c r="A70" s="147" t="s">
        <v>1042</v>
      </c>
      <c r="B70" s="73" t="s">
        <v>267</v>
      </c>
      <c r="C70" s="122"/>
      <c r="D70" s="122"/>
      <c r="E70" s="128" t="s">
        <v>407</v>
      </c>
      <c r="F70" s="123" t="s">
        <v>408</v>
      </c>
      <c r="G70" s="123" t="s">
        <v>409</v>
      </c>
      <c r="H70" s="130" t="s">
        <v>384</v>
      </c>
      <c r="I70" s="123"/>
      <c r="J70" s="123" t="s">
        <v>1771</v>
      </c>
      <c r="K70" s="123" t="s">
        <v>1720</v>
      </c>
      <c r="L70" s="76" t="s">
        <v>24</v>
      </c>
      <c r="M70" s="123"/>
      <c r="N70" s="73" t="s">
        <v>627</v>
      </c>
      <c r="O70" s="143"/>
      <c r="P70" s="129"/>
      <c r="Q70" s="131" t="s">
        <v>1570</v>
      </c>
      <c r="R70" s="127"/>
      <c r="S70" s="127">
        <f>Table7[[#This Row],[Relevant Accounts]]</f>
        <v>0</v>
      </c>
    </row>
    <row r="71" spans="1:19" ht="102">
      <c r="A71" s="147" t="s">
        <v>1049</v>
      </c>
      <c r="B71" s="73" t="s">
        <v>670</v>
      </c>
      <c r="C71" s="122"/>
      <c r="D71" s="123" t="s">
        <v>693</v>
      </c>
      <c r="E71" s="123" t="s">
        <v>845</v>
      </c>
      <c r="F71" s="123" t="s">
        <v>846</v>
      </c>
      <c r="G71" s="122"/>
      <c r="H71" s="129"/>
      <c r="I71" s="123" t="s">
        <v>1773</v>
      </c>
      <c r="J71" s="123" t="s">
        <v>1457</v>
      </c>
      <c r="K71" s="123" t="s">
        <v>1476</v>
      </c>
      <c r="L71" s="76" t="s">
        <v>24</v>
      </c>
      <c r="M71" s="123"/>
      <c r="N71" s="123"/>
      <c r="O71" s="143" t="s">
        <v>1574</v>
      </c>
      <c r="P71" s="129"/>
      <c r="Q71" s="131" t="s">
        <v>1570</v>
      </c>
      <c r="R71" s="127" t="s">
        <v>1376</v>
      </c>
      <c r="S71" s="127" t="str">
        <f>Table7[[#This Row],[Relevant Accounts]]</f>
        <v>Land Cover / Use / Ecosystem Extent</v>
      </c>
    </row>
    <row r="72" spans="1:19" ht="331.5">
      <c r="A72" s="147" t="s">
        <v>1050</v>
      </c>
      <c r="B72" s="73" t="s">
        <v>273</v>
      </c>
      <c r="C72" s="122"/>
      <c r="D72" s="123" t="s">
        <v>694</v>
      </c>
      <c r="E72" s="123" t="s">
        <v>333</v>
      </c>
      <c r="F72" s="123" t="s">
        <v>847</v>
      </c>
      <c r="G72" s="123" t="s">
        <v>134</v>
      </c>
      <c r="H72" s="130" t="s">
        <v>230</v>
      </c>
      <c r="I72" s="123" t="s">
        <v>1621</v>
      </c>
      <c r="J72" s="123" t="s">
        <v>1774</v>
      </c>
      <c r="K72" s="123" t="s">
        <v>1890</v>
      </c>
      <c r="L72" s="76" t="s">
        <v>24</v>
      </c>
      <c r="M72" s="126" t="s">
        <v>131</v>
      </c>
      <c r="N72" s="73" t="s">
        <v>584</v>
      </c>
      <c r="O72" s="143"/>
      <c r="P72" s="129"/>
      <c r="Q72" s="131" t="s">
        <v>1570</v>
      </c>
      <c r="R72" s="127"/>
      <c r="S72" s="127">
        <f>Table7[[#This Row],[Relevant Accounts]]</f>
        <v>0</v>
      </c>
    </row>
    <row r="73" spans="1:19" ht="51">
      <c r="A73" s="147" t="s">
        <v>1051</v>
      </c>
      <c r="B73" s="73" t="s">
        <v>671</v>
      </c>
      <c r="C73" s="122"/>
      <c r="D73" s="123" t="s">
        <v>695</v>
      </c>
      <c r="E73" s="123"/>
      <c r="F73" s="122"/>
      <c r="G73" s="122"/>
      <c r="H73" s="129"/>
      <c r="I73" s="123" t="s">
        <v>1692</v>
      </c>
      <c r="J73" s="123"/>
      <c r="K73" s="123" t="s">
        <v>1434</v>
      </c>
      <c r="L73" s="73" t="s">
        <v>24</v>
      </c>
      <c r="M73" s="122"/>
      <c r="N73" s="73" t="s">
        <v>601</v>
      </c>
      <c r="O73" s="143"/>
      <c r="P73" s="129"/>
      <c r="Q73" s="131" t="s">
        <v>1381</v>
      </c>
      <c r="R73" s="127"/>
      <c r="S73" s="127">
        <f>Table7[[#This Row],[Relevant Accounts]]</f>
        <v>0</v>
      </c>
    </row>
    <row r="74" spans="1:19" ht="255">
      <c r="A74" s="147" t="s">
        <v>1056</v>
      </c>
      <c r="B74" s="73" t="s">
        <v>676</v>
      </c>
      <c r="C74" s="122"/>
      <c r="D74" s="123" t="s">
        <v>695</v>
      </c>
      <c r="E74" s="123" t="s">
        <v>854</v>
      </c>
      <c r="F74" s="123" t="s">
        <v>855</v>
      </c>
      <c r="G74" s="122"/>
      <c r="H74" s="129"/>
      <c r="I74" s="123"/>
      <c r="J74" s="123" t="s">
        <v>1477</v>
      </c>
      <c r="K74" s="123" t="s">
        <v>1421</v>
      </c>
      <c r="L74" s="76" t="s">
        <v>24</v>
      </c>
      <c r="M74" s="122"/>
      <c r="N74" s="73" t="s">
        <v>571</v>
      </c>
      <c r="O74" s="143"/>
      <c r="P74" s="129"/>
      <c r="Q74" s="131" t="s">
        <v>1570</v>
      </c>
      <c r="R74" s="127"/>
      <c r="S74" s="127">
        <f>Table7[[#This Row],[Relevant Accounts]]</f>
        <v>0</v>
      </c>
    </row>
    <row r="75" spans="1:19" ht="191.25">
      <c r="A75" s="147" t="s">
        <v>1064</v>
      </c>
      <c r="B75" s="73" t="s">
        <v>684</v>
      </c>
      <c r="C75" s="122"/>
      <c r="D75" s="123" t="s">
        <v>695</v>
      </c>
      <c r="E75" s="123" t="s">
        <v>864</v>
      </c>
      <c r="F75" s="123" t="s">
        <v>865</v>
      </c>
      <c r="G75" s="123" t="s">
        <v>329</v>
      </c>
      <c r="H75" s="130" t="s">
        <v>328</v>
      </c>
      <c r="I75" s="123" t="s">
        <v>1780</v>
      </c>
      <c r="J75" s="123" t="s">
        <v>1616</v>
      </c>
      <c r="K75" s="123" t="s">
        <v>1617</v>
      </c>
      <c r="L75" s="76" t="s">
        <v>24</v>
      </c>
      <c r="M75" s="123" t="s">
        <v>126</v>
      </c>
      <c r="N75" s="73" t="s">
        <v>579</v>
      </c>
      <c r="O75" s="143"/>
      <c r="P75" s="129"/>
      <c r="Q75" s="131" t="s">
        <v>1381</v>
      </c>
      <c r="R75" s="127"/>
      <c r="S75" s="127">
        <f>Table7[[#This Row],[Relevant Accounts]]</f>
        <v>0</v>
      </c>
    </row>
    <row r="76" spans="1:19" ht="216.75">
      <c r="A76" s="147" t="s">
        <v>1065</v>
      </c>
      <c r="B76" s="73" t="s">
        <v>685</v>
      </c>
      <c r="C76" s="122"/>
      <c r="D76" s="123" t="s">
        <v>693</v>
      </c>
      <c r="E76" s="123" t="s">
        <v>404</v>
      </c>
      <c r="F76" s="123" t="s">
        <v>866</v>
      </c>
      <c r="G76" s="122" t="s">
        <v>405</v>
      </c>
      <c r="H76" s="130" t="s">
        <v>406</v>
      </c>
      <c r="I76" s="123" t="s">
        <v>1781</v>
      </c>
      <c r="J76" s="123" t="s">
        <v>1616</v>
      </c>
      <c r="K76" s="123" t="s">
        <v>1617</v>
      </c>
      <c r="L76" s="76" t="s">
        <v>24</v>
      </c>
      <c r="M76" s="122" t="s">
        <v>985</v>
      </c>
      <c r="N76" s="73" t="s">
        <v>626</v>
      </c>
      <c r="O76" s="143"/>
      <c r="P76" s="129"/>
      <c r="Q76" s="131" t="s">
        <v>1381</v>
      </c>
      <c r="R76" s="127"/>
      <c r="S76" s="127">
        <f>Table7[[#This Row],[Relevant Accounts]]</f>
        <v>0</v>
      </c>
    </row>
    <row r="77" spans="1:19" ht="153">
      <c r="A77" s="145" t="s">
        <v>1215</v>
      </c>
      <c r="B77" s="148" t="s">
        <v>701</v>
      </c>
      <c r="C77" s="123" t="s">
        <v>1521</v>
      </c>
      <c r="D77" s="123"/>
      <c r="E77" s="123" t="s">
        <v>766</v>
      </c>
      <c r="F77" s="123" t="s">
        <v>1788</v>
      </c>
      <c r="G77" s="123"/>
      <c r="H77" s="123"/>
      <c r="I77" s="123"/>
      <c r="J77" s="123" t="s">
        <v>1789</v>
      </c>
      <c r="K77" s="123" t="s">
        <v>1891</v>
      </c>
      <c r="L77" s="76" t="s">
        <v>24</v>
      </c>
      <c r="M77" s="123"/>
      <c r="N77" s="123"/>
      <c r="O77" s="143" t="s">
        <v>1574</v>
      </c>
      <c r="P77" s="130"/>
      <c r="Q77" s="131" t="s">
        <v>1570</v>
      </c>
      <c r="R77" s="127" t="s">
        <v>1377</v>
      </c>
      <c r="S77" s="127" t="str">
        <f>Table7[[#This Row],[Relevant Accounts]]</f>
        <v>Ecosystem Services</v>
      </c>
    </row>
    <row r="78" spans="1:19" ht="127.5">
      <c r="A78" s="145" t="s">
        <v>1218</v>
      </c>
      <c r="B78" s="148" t="s">
        <v>707</v>
      </c>
      <c r="C78" s="123" t="s">
        <v>1521</v>
      </c>
      <c r="D78" s="123"/>
      <c r="E78" s="128" t="s">
        <v>776</v>
      </c>
      <c r="F78" s="123" t="s">
        <v>777</v>
      </c>
      <c r="G78" s="123" t="s">
        <v>1319</v>
      </c>
      <c r="H78" s="123" t="s">
        <v>1318</v>
      </c>
      <c r="I78" s="123"/>
      <c r="J78" s="123" t="s">
        <v>1791</v>
      </c>
      <c r="K78" s="123" t="s">
        <v>1897</v>
      </c>
      <c r="L78" s="76" t="s">
        <v>24</v>
      </c>
      <c r="M78" s="123"/>
      <c r="N78" s="123"/>
      <c r="O78" s="143" t="s">
        <v>1574</v>
      </c>
      <c r="P78" s="130"/>
      <c r="Q78" s="131" t="s">
        <v>1570</v>
      </c>
      <c r="R78" s="127" t="s">
        <v>1377</v>
      </c>
      <c r="S78" s="127" t="str">
        <f>Table7[[#This Row],[Relevant Accounts]]</f>
        <v>Ecosystem Services</v>
      </c>
    </row>
    <row r="79" spans="1:19" ht="127.5">
      <c r="A79" s="145" t="s">
        <v>1222</v>
      </c>
      <c r="B79" s="148" t="s">
        <v>709</v>
      </c>
      <c r="C79" s="123" t="s">
        <v>1526</v>
      </c>
      <c r="D79" s="123"/>
      <c r="E79" s="128" t="s">
        <v>786</v>
      </c>
      <c r="F79" s="138" t="s">
        <v>1322</v>
      </c>
      <c r="G79" s="123" t="s">
        <v>1320</v>
      </c>
      <c r="H79" s="123" t="s">
        <v>1321</v>
      </c>
      <c r="I79" s="123"/>
      <c r="J79" s="123" t="s">
        <v>1864</v>
      </c>
      <c r="K79" s="123" t="s">
        <v>1892</v>
      </c>
      <c r="L79" s="76" t="s">
        <v>24</v>
      </c>
      <c r="M79" s="123"/>
      <c r="N79" s="123"/>
      <c r="O79" s="143" t="s">
        <v>1574</v>
      </c>
      <c r="P79" s="130"/>
      <c r="Q79" s="131" t="s">
        <v>1570</v>
      </c>
      <c r="R79" s="127" t="s">
        <v>1377</v>
      </c>
      <c r="S79" s="127" t="s">
        <v>1382</v>
      </c>
    </row>
    <row r="80" spans="1:19" ht="63.75">
      <c r="A80" s="145" t="s">
        <v>1279</v>
      </c>
      <c r="B80" s="148" t="s">
        <v>725</v>
      </c>
      <c r="C80" s="123" t="s">
        <v>1556</v>
      </c>
      <c r="D80" s="123"/>
      <c r="E80" s="123"/>
      <c r="F80" s="123" t="s">
        <v>1818</v>
      </c>
      <c r="G80" s="123"/>
      <c r="H80" s="123"/>
      <c r="I80" s="123"/>
      <c r="J80" s="123" t="s">
        <v>1819</v>
      </c>
      <c r="K80" s="123" t="s">
        <v>1893</v>
      </c>
      <c r="L80" s="76" t="s">
        <v>24</v>
      </c>
      <c r="M80" s="123"/>
      <c r="N80" s="123"/>
      <c r="O80" s="143" t="s">
        <v>1574</v>
      </c>
      <c r="P80" s="130"/>
      <c r="Q80" s="131" t="s">
        <v>1570</v>
      </c>
      <c r="R80" s="127" t="s">
        <v>1376</v>
      </c>
      <c r="S80" s="127" t="s">
        <v>1377</v>
      </c>
    </row>
    <row r="81" spans="1:20" ht="114.75">
      <c r="A81" s="147" t="s">
        <v>1294</v>
      </c>
      <c r="B81" s="73" t="s">
        <v>721</v>
      </c>
      <c r="C81" s="123" t="s">
        <v>1563</v>
      </c>
      <c r="D81" s="122"/>
      <c r="E81" s="122"/>
      <c r="F81" s="122"/>
      <c r="G81" s="122"/>
      <c r="H81" s="122"/>
      <c r="I81" s="122"/>
      <c r="J81" s="123" t="s">
        <v>1822</v>
      </c>
      <c r="K81" s="123" t="s">
        <v>1894</v>
      </c>
      <c r="L81" s="76" t="s">
        <v>24</v>
      </c>
      <c r="M81" s="122"/>
      <c r="N81" s="122"/>
      <c r="O81" s="143" t="s">
        <v>1574</v>
      </c>
      <c r="P81" s="129"/>
      <c r="Q81" s="131" t="s">
        <v>1570</v>
      </c>
      <c r="R81" s="127" t="s">
        <v>1377</v>
      </c>
      <c r="S81" s="127" t="str">
        <f>Table7[[#This Row],[Relevant Accounts]]</f>
        <v>Ecosystem Services</v>
      </c>
    </row>
    <row r="82" spans="1:20" ht="114.75">
      <c r="A82" s="145" t="s">
        <v>1337</v>
      </c>
      <c r="B82" s="73" t="s">
        <v>1338</v>
      </c>
      <c r="C82" s="127"/>
      <c r="D82" s="127"/>
      <c r="E82" s="127"/>
      <c r="F82" s="127"/>
      <c r="G82" s="127"/>
      <c r="H82" s="127"/>
      <c r="I82" s="123"/>
      <c r="J82" s="123" t="s">
        <v>1468</v>
      </c>
      <c r="K82" s="123" t="s">
        <v>1895</v>
      </c>
      <c r="L82" s="73" t="s">
        <v>24</v>
      </c>
      <c r="M82" s="123"/>
      <c r="N82" s="123"/>
      <c r="O82" s="143" t="s">
        <v>1574</v>
      </c>
      <c r="P82" s="130" t="s">
        <v>1339</v>
      </c>
      <c r="Q82" s="131" t="s">
        <v>1570</v>
      </c>
      <c r="R82" s="127" t="s">
        <v>1373</v>
      </c>
      <c r="S82" s="127" t="str">
        <f>Table7[[#This Row],[Relevant Accounts]]</f>
        <v>SEEA Water</v>
      </c>
    </row>
    <row r="83" spans="1:20" ht="114.75">
      <c r="A83" s="145" t="s">
        <v>1341</v>
      </c>
      <c r="B83" s="73" t="s">
        <v>1365</v>
      </c>
      <c r="C83" s="123"/>
      <c r="D83" s="123"/>
      <c r="E83" s="123"/>
      <c r="F83" s="123"/>
      <c r="G83" s="123"/>
      <c r="H83" s="123"/>
      <c r="I83" s="123"/>
      <c r="J83" s="123" t="s">
        <v>1468</v>
      </c>
      <c r="K83" s="123" t="s">
        <v>1895</v>
      </c>
      <c r="L83" s="73" t="s">
        <v>24</v>
      </c>
      <c r="M83" s="123"/>
      <c r="N83" s="123"/>
      <c r="O83" s="143" t="s">
        <v>1574</v>
      </c>
      <c r="P83" s="130" t="s">
        <v>1340</v>
      </c>
      <c r="Q83" s="131" t="s">
        <v>1570</v>
      </c>
      <c r="R83" s="127" t="s">
        <v>1373</v>
      </c>
      <c r="S83" s="127" t="str">
        <f>Table7[[#This Row],[Relevant Accounts]]</f>
        <v>SEEA Water</v>
      </c>
    </row>
    <row r="84" spans="1:20" ht="114.75">
      <c r="A84" s="145" t="s">
        <v>1342</v>
      </c>
      <c r="B84" s="73" t="s">
        <v>1343</v>
      </c>
      <c r="C84" s="123"/>
      <c r="D84" s="123"/>
      <c r="E84" s="123"/>
      <c r="F84" s="123"/>
      <c r="G84" s="123"/>
      <c r="H84" s="123"/>
      <c r="I84" s="123"/>
      <c r="J84" s="123" t="s">
        <v>1468</v>
      </c>
      <c r="K84" s="123" t="s">
        <v>1895</v>
      </c>
      <c r="L84" s="73" t="s">
        <v>24</v>
      </c>
      <c r="M84" s="123"/>
      <c r="N84" s="123"/>
      <c r="O84" s="143" t="s">
        <v>1574</v>
      </c>
      <c r="P84" s="130" t="s">
        <v>1339</v>
      </c>
      <c r="Q84" s="131" t="s">
        <v>1570</v>
      </c>
      <c r="R84" s="127" t="s">
        <v>1373</v>
      </c>
      <c r="S84" s="127" t="str">
        <f>Table7[[#This Row],[Relevant Accounts]]</f>
        <v>SEEA Water</v>
      </c>
    </row>
    <row r="85" spans="1:20" ht="89.25">
      <c r="A85" s="145" t="s">
        <v>1357</v>
      </c>
      <c r="B85" s="73" t="s">
        <v>1356</v>
      </c>
      <c r="C85" s="123"/>
      <c r="D85" s="123"/>
      <c r="E85" s="123"/>
      <c r="F85" s="123"/>
      <c r="G85" s="123"/>
      <c r="H85" s="123"/>
      <c r="I85" s="123"/>
      <c r="J85" s="123" t="s">
        <v>1467</v>
      </c>
      <c r="K85" s="123" t="s">
        <v>1896</v>
      </c>
      <c r="L85" s="76" t="s">
        <v>24</v>
      </c>
      <c r="M85" s="123"/>
      <c r="N85" s="123"/>
      <c r="O85" s="143" t="s">
        <v>1574</v>
      </c>
      <c r="P85" s="130"/>
      <c r="Q85" s="131" t="s">
        <v>1570</v>
      </c>
      <c r="R85" s="127" t="s">
        <v>1375</v>
      </c>
      <c r="S85" s="127" t="str">
        <f>Table7[[#This Row],[Relevant Accounts]]</f>
        <v>Ecosystem Condition</v>
      </c>
    </row>
    <row r="86" spans="1:20" ht="165.75">
      <c r="A86" s="145" t="s">
        <v>1358</v>
      </c>
      <c r="B86" s="73" t="s">
        <v>1359</v>
      </c>
      <c r="C86" s="123"/>
      <c r="D86" s="123"/>
      <c r="E86" s="123"/>
      <c r="F86" s="123"/>
      <c r="G86" s="123"/>
      <c r="H86" s="123"/>
      <c r="I86" s="123"/>
      <c r="J86" s="123" t="s">
        <v>1462</v>
      </c>
      <c r="K86" s="123" t="s">
        <v>1896</v>
      </c>
      <c r="L86" s="76" t="s">
        <v>24</v>
      </c>
      <c r="M86" s="123"/>
      <c r="N86" s="123" t="s">
        <v>583</v>
      </c>
      <c r="O86" s="143"/>
      <c r="P86" s="130" t="s">
        <v>1360</v>
      </c>
      <c r="Q86" s="131" t="s">
        <v>1570</v>
      </c>
      <c r="R86" s="127" t="s">
        <v>1376</v>
      </c>
      <c r="S86" s="127" t="str">
        <f>Table7[[#This Row],[Relevant Accounts]]</f>
        <v>Land Cover / Use / Ecosystem Extent</v>
      </c>
    </row>
    <row r="88" spans="1:20">
      <c r="O88" s="44" t="s">
        <v>1576</v>
      </c>
      <c r="P88" s="44" t="s">
        <v>1383</v>
      </c>
      <c r="Q88" s="44" t="str">
        <f>Table7[[#Headers],[Relevant Accounts]]</f>
        <v>Relevant Accounts</v>
      </c>
      <c r="R88" s="44" t="str">
        <f>Table7[[#Headers],[Relevant Accounts2]]</f>
        <v>Relevant Accounts2</v>
      </c>
      <c r="T88" t="s">
        <v>1839</v>
      </c>
    </row>
    <row r="89" spans="1:20">
      <c r="L89" s="44" t="s">
        <v>1853</v>
      </c>
      <c r="M89" s="44"/>
      <c r="O89" s="44" t="s">
        <v>1575</v>
      </c>
      <c r="P89" s="44">
        <f>(Q89+R89)/2</f>
        <v>1</v>
      </c>
      <c r="Q89" s="90">
        <f>COUNTIFS($O$2:$O$86,"Yes",$R$2:$R$86,"*Any*")</f>
        <v>1</v>
      </c>
      <c r="R89" s="90">
        <f>COUNTIFS($O$2:$O$86,"Yes",$S$2:$S$86,"*Any*")</f>
        <v>1</v>
      </c>
      <c r="S89" s="121"/>
    </row>
    <row r="90" spans="1:20">
      <c r="L90" s="44" t="s">
        <v>1585</v>
      </c>
      <c r="M90" s="44">
        <f>COUNTIFS($A$2:$A$86,"*SDG*",$O$2:$O$86,"Yes",$Q$2:$Q$86,"*Out*")</f>
        <v>17</v>
      </c>
      <c r="O90" s="44" t="s">
        <v>1376</v>
      </c>
      <c r="P90" s="44">
        <f>(Q90+R90)/2</f>
        <v>12.5</v>
      </c>
      <c r="Q90" s="90">
        <f>COUNTIFS($O$2:$O$86,"Yes",$R$2:$R$86,"*Land*")</f>
        <v>14</v>
      </c>
      <c r="R90" s="90">
        <f>COUNTIFS($O$2:$O$86,"Yes",$S$2:$S$86,"*Land*")</f>
        <v>11</v>
      </c>
      <c r="S90" s="121"/>
    </row>
    <row r="91" spans="1:20">
      <c r="L91" s="44" t="s">
        <v>1580</v>
      </c>
      <c r="M91" s="44">
        <f>COUNTIFS($A$2:$A$86,"*AT*",$O$2:$O$86,"Yes",$Q$2:$Q$86,"*Out*")</f>
        <v>8</v>
      </c>
      <c r="O91" s="44" t="s">
        <v>1500</v>
      </c>
      <c r="P91" s="44">
        <f t="shared" ref="P91:P96" si="0">(Q91+R91)/2</f>
        <v>2.5</v>
      </c>
      <c r="Q91" s="90">
        <f>COUNTIFS($O$2:$O$86,"Yes",$R$2:$R$86,"*SEEA CF*")</f>
        <v>2</v>
      </c>
      <c r="R91" s="90">
        <f>COUNTIFS($O$2:$O$86,"Yes",$S$2:$S$86,"*SEEA CF*")</f>
        <v>3</v>
      </c>
      <c r="S91" s="121"/>
    </row>
    <row r="92" spans="1:20">
      <c r="L92" s="44" t="s">
        <v>186</v>
      </c>
      <c r="M92" s="44">
        <f>COUNTIFS($A$2:$A$86,"*SO*",$O$2:$O$86,"Yes",$Q$2:$Q$86,"*Out*")</f>
        <v>4</v>
      </c>
      <c r="O92" s="44" t="s">
        <v>1373</v>
      </c>
      <c r="P92" s="44">
        <f t="shared" si="0"/>
        <v>7</v>
      </c>
      <c r="Q92" s="90">
        <f>COUNTIFS($O$2:$O$86,"Yes",$R$2:$R$86,"*Water*")</f>
        <v>7</v>
      </c>
      <c r="R92" s="90">
        <f>COUNTIFS($O$2:$O$86,"Yes",$S$2:$S$86,"*Water*")</f>
        <v>7</v>
      </c>
      <c r="S92" s="121"/>
    </row>
    <row r="93" spans="1:20">
      <c r="L93" s="44" t="s">
        <v>1906</v>
      </c>
      <c r="M93" s="44">
        <f>COUNTIFS($A$2:$A$86,"*CC*",$O$2:$O$86,"Yes",$Q$2:$Q$86,"*Out*")</f>
        <v>2</v>
      </c>
      <c r="O93" s="44" t="s">
        <v>1378</v>
      </c>
      <c r="P93" s="44">
        <f t="shared" si="0"/>
        <v>6.5</v>
      </c>
      <c r="Q93" s="90">
        <f>COUNTIFS($O$2:$O$86,"Yes",$R$2:$R$86,"*Bio*")</f>
        <v>6</v>
      </c>
      <c r="R93" s="90">
        <f>COUNTIFS($O$2:$O$86,"Yes",$S$2:$S$86,"*Bio*")</f>
        <v>7</v>
      </c>
      <c r="S93" s="121"/>
    </row>
    <row r="94" spans="1:20">
      <c r="L94" s="44" t="s">
        <v>1581</v>
      </c>
      <c r="M94" s="44">
        <f>COUNTIFS($A$2:$A$86,"*BIP*",$O$2:$O$86,"Yes",$Q$2:$Q$86,"*Out*")</f>
        <v>1</v>
      </c>
      <c r="O94" s="44" t="s">
        <v>1379</v>
      </c>
      <c r="P94" s="44">
        <f t="shared" si="0"/>
        <v>3</v>
      </c>
      <c r="Q94" s="90">
        <f>COUNTIFS($O$2:$O$86,"Yes",$R$2:$R$86,"*Carbon*")</f>
        <v>5</v>
      </c>
      <c r="R94" s="90">
        <f>COUNTIFS($O$2:$O$86,"Yes",$S$2:$S$86,"*Carbon*")</f>
        <v>1</v>
      </c>
      <c r="S94" s="121"/>
    </row>
    <row r="95" spans="1:20">
      <c r="L95" s="44" t="s">
        <v>1582</v>
      </c>
      <c r="M95" s="44">
        <f>COUNTIFS($A$2:$A$86,"*IPBES*",$O$2:$O$86,"Yes",$Q$2:$Q$86,"*Out*")</f>
        <v>5</v>
      </c>
      <c r="O95" s="44" t="s">
        <v>1375</v>
      </c>
      <c r="P95" s="44">
        <f t="shared" si="0"/>
        <v>16</v>
      </c>
      <c r="Q95" s="90">
        <f>COUNTIFS($O$2:$O$86,"Yes",$R$2:$R$86,"*Cond*")</f>
        <v>15</v>
      </c>
      <c r="R95" s="90">
        <f>COUNTIFS($O$2:$O$86,"Yes",$S$2:$S$86,"*Cond*")</f>
        <v>17</v>
      </c>
      <c r="S95" s="121"/>
    </row>
    <row r="96" spans="1:20">
      <c r="L96" s="44" t="s">
        <v>1583</v>
      </c>
      <c r="M96" s="44">
        <f>COUNTIFS($A$2:$A$86,"*R*",$O$2:$O$86,"Yes",$Q$2:$Q$86,"*Out*")</f>
        <v>4</v>
      </c>
      <c r="O96" s="44" t="s">
        <v>1377</v>
      </c>
      <c r="P96" s="44">
        <f t="shared" si="0"/>
        <v>5.5</v>
      </c>
      <c r="Q96" s="90">
        <f>COUNTIFS($O$2:$O$86,"Yes",$R$2:$R$86,"*Serv*")</f>
        <v>4</v>
      </c>
      <c r="R96" s="90">
        <f>COUNTIFS($O$2:$O$86,"Yes",$S$2:$S$86,"*Serv*")</f>
        <v>7</v>
      </c>
    </row>
    <row r="97" spans="12:20">
      <c r="L97" s="44" t="s">
        <v>1369</v>
      </c>
      <c r="M97" s="90">
        <f>SUM(M90:M96)</f>
        <v>41</v>
      </c>
      <c r="O97" s="44" t="s">
        <v>1369</v>
      </c>
      <c r="P97" s="90">
        <f>SUM(P89:P96)</f>
        <v>54</v>
      </c>
      <c r="Q97" s="90">
        <f t="shared" ref="Q97:R97" si="1">SUM(Q89:Q96)</f>
        <v>54</v>
      </c>
      <c r="R97" s="90">
        <f t="shared" si="1"/>
        <v>54</v>
      </c>
    </row>
    <row r="100" spans="12:20">
      <c r="O100" s="44" t="s">
        <v>1577</v>
      </c>
      <c r="P100" s="44" t="s">
        <v>1383</v>
      </c>
      <c r="Q100" s="44" t="str">
        <f>Table7[[#Headers],[Relevant Accounts]]</f>
        <v>Relevant Accounts</v>
      </c>
      <c r="R100" s="44" t="str">
        <f>Table7[[#Headers],[Relevant Accounts2]]</f>
        <v>Relevant Accounts2</v>
      </c>
      <c r="T100" t="s">
        <v>1830</v>
      </c>
    </row>
    <row r="101" spans="12:20">
      <c r="O101" s="44" t="s">
        <v>1575</v>
      </c>
      <c r="P101" s="44">
        <f>(Q101+R101)/2</f>
        <v>1</v>
      </c>
      <c r="Q101" s="90">
        <f>COUNTIFS($O$2:$O$86,"Yes",$Q$2:$Q$86,"*Out*",$R$2:$R$86,"*Any*")</f>
        <v>1</v>
      </c>
      <c r="R101" s="90">
        <f>COUNTIFS($O$2:$O$86,"Yes",$Q$2:$Q$86,"*Out*",$S$2:$S$86,"*Any*")</f>
        <v>1</v>
      </c>
    </row>
    <row r="102" spans="12:20">
      <c r="O102" s="44" t="s">
        <v>1376</v>
      </c>
      <c r="P102" s="44">
        <f>(Q102+R102)/2</f>
        <v>12</v>
      </c>
      <c r="Q102" s="90">
        <f>COUNTIFS($O$2:$O$86,"Yes",$Q$2:$Q$86,"*Out*",$R$2:$R$86,"*Land*")</f>
        <v>14</v>
      </c>
      <c r="R102" s="90">
        <f>COUNTIFS($O$2:$O$86,"Yes",$Q$2:$Q$86,"*Out*",$S$2:$S$86,"*Land*")</f>
        <v>10</v>
      </c>
    </row>
    <row r="103" spans="12:20">
      <c r="O103" s="44" t="s">
        <v>1500</v>
      </c>
      <c r="P103" s="44">
        <f t="shared" ref="P103:P108" si="2">(Q103+R103)/2</f>
        <v>2.5</v>
      </c>
      <c r="Q103" s="90">
        <f>COUNTIFS($O$2:$O$86,"Yes",$Q$2:$Q$86,"*Out*",$R$2:$R$86,"*SEEA CF*")</f>
        <v>2</v>
      </c>
      <c r="R103" s="90">
        <f>COUNTIFS($O$2:$O$86,"Yes",$Q$2:$Q$86,"*Out*",$S$2:$S$86,"*SEEA CF*")</f>
        <v>3</v>
      </c>
    </row>
    <row r="104" spans="12:20">
      <c r="O104" s="44" t="s">
        <v>1373</v>
      </c>
      <c r="P104" s="44">
        <f t="shared" si="2"/>
        <v>7</v>
      </c>
      <c r="Q104" s="90">
        <f>COUNTIFS($O$2:$O$86,"Yes",$Q$2:$Q$86,"*Out*",$R$2:$R$86,"*Water*")</f>
        <v>7</v>
      </c>
      <c r="R104" s="90">
        <f>COUNTIFS($O$2:$O$86,"Yes",$Q$2:$Q$86,"*Out*",$S$2:$S$86,"*Water*")</f>
        <v>7</v>
      </c>
    </row>
    <row r="105" spans="12:20">
      <c r="O105" s="44" t="s">
        <v>1378</v>
      </c>
      <c r="P105" s="44">
        <f t="shared" si="2"/>
        <v>2.5</v>
      </c>
      <c r="Q105" s="90">
        <f>COUNTIFS($O$2:$O$86,"Yes",$Q$2:$Q$86,"*Out*",$R$2:$R$86,"*Bio*")</f>
        <v>3</v>
      </c>
      <c r="R105" s="90">
        <f>COUNTIFS($O$2:$O$86,"Yes",$Q$2:$Q$86,"*Out*",$S$2:$S$86,"*Bio*")</f>
        <v>2</v>
      </c>
    </row>
    <row r="106" spans="12:20">
      <c r="O106" s="44" t="s">
        <v>1379</v>
      </c>
      <c r="P106" s="44">
        <f t="shared" si="2"/>
        <v>3</v>
      </c>
      <c r="Q106" s="90">
        <f>COUNTIFS($O$2:$O$86,"Yes",$Q$2:$Q$86,"*Out*",$R$2:$R$86,"*Carbon*")</f>
        <v>5</v>
      </c>
      <c r="R106" s="90">
        <f>COUNTIFS($O$2:$O$86,"Yes",$Q$2:$Q$86,"*Out*",$S$2:$S$86,"*Carbon*")</f>
        <v>1</v>
      </c>
    </row>
    <row r="107" spans="12:20">
      <c r="O107" s="44" t="s">
        <v>1375</v>
      </c>
      <c r="P107" s="44">
        <f t="shared" si="2"/>
        <v>7.5</v>
      </c>
      <c r="Q107" s="90">
        <f>COUNTIFS($O$2:$O$86,"Yes",$Q$2:$Q$86,"*Out*",$R$2:$R$86,"*Cond*")</f>
        <v>5</v>
      </c>
      <c r="R107" s="90">
        <f>COUNTIFS($O$2:$O$86,"Yes",$Q$2:$Q$86,"*Out*",$S$2:$S$86,"*Cond*")</f>
        <v>10</v>
      </c>
    </row>
    <row r="108" spans="12:20">
      <c r="O108" s="44" t="s">
        <v>1377</v>
      </c>
      <c r="P108" s="44">
        <f t="shared" si="2"/>
        <v>5.5</v>
      </c>
      <c r="Q108" s="90">
        <f>COUNTIFS($O$2:$O$86,"Yes",$Q$2:$Q$86,"*Out*",$R$2:$R$86,"*Serv*")</f>
        <v>4</v>
      </c>
      <c r="R108" s="90">
        <f>COUNTIFS($O$2:$O$86,"Yes",$Q$2:$Q$86,"*Out*",$S$2:$S$86,"*Serv*")</f>
        <v>7</v>
      </c>
    </row>
    <row r="109" spans="12:20">
      <c r="O109" s="44" t="s">
        <v>1369</v>
      </c>
      <c r="P109" s="90">
        <f>SUM(P101:P108)</f>
        <v>41</v>
      </c>
      <c r="Q109" s="90">
        <f t="shared" ref="Q109" si="3">SUM(Q101:Q108)</f>
        <v>41</v>
      </c>
      <c r="R109" s="90">
        <f t="shared" ref="R109" si="4">SUM(R101:R108)</f>
        <v>41</v>
      </c>
    </row>
    <row r="112" spans="12:20">
      <c r="O112" s="44" t="s">
        <v>1584</v>
      </c>
      <c r="P112" s="44" t="s">
        <v>1383</v>
      </c>
      <c r="Q112" s="44" t="str">
        <f>Table7[[#Headers],[Relevant Accounts]]</f>
        <v>Relevant Accounts</v>
      </c>
      <c r="R112" s="44" t="str">
        <f>Table7[[#Headers],[Relevant Accounts2]]</f>
        <v>Relevant Accounts2</v>
      </c>
      <c r="T112" t="s">
        <v>1831</v>
      </c>
    </row>
    <row r="113" spans="15:18">
      <c r="O113" s="44" t="s">
        <v>1575</v>
      </c>
      <c r="P113" s="44">
        <f>(Q113+R113)/2</f>
        <v>0</v>
      </c>
      <c r="Q113" s="90">
        <f>COUNTIFS($O$23:$O$86,"Yes",$Q$23:$Q$86,"*Out*",$R$23:$R$86,"*Any*")</f>
        <v>0</v>
      </c>
      <c r="R113" s="90">
        <f>COUNTIFS($O$23:$O$86,"Yes",$Q$23:$Q$86,"*Out*",$S$23:$S$86,"*Any*")</f>
        <v>0</v>
      </c>
    </row>
    <row r="114" spans="15:18">
      <c r="O114" s="44" t="s">
        <v>1376</v>
      </c>
      <c r="P114" s="44">
        <f>(Q114+R114)/2</f>
        <v>7</v>
      </c>
      <c r="Q114" s="90">
        <f>COUNTIFS($O$23:$O$86,"Yes",$Q$23:$Q$86,"*Out*",$R$23:$R$86,"*Land*")</f>
        <v>7</v>
      </c>
      <c r="R114" s="90">
        <f>COUNTIFS($O$23:$O$86,"Yes",$Q$23:$Q$86,"*Out*",$S$23:$S$86,"*Land*")</f>
        <v>7</v>
      </c>
    </row>
    <row r="115" spans="15:18">
      <c r="O115" s="44" t="s">
        <v>1500</v>
      </c>
      <c r="P115" s="44">
        <f t="shared" ref="P115:P120" si="5">(Q115+R115)/2</f>
        <v>0.5</v>
      </c>
      <c r="Q115" s="90">
        <f>COUNTIFS($O$23:$O$86,"Yes",$Q$23:$Q$86,"*Out*",$R$23:$R$86,"*SEEA CF*")</f>
        <v>0</v>
      </c>
      <c r="R115" s="90">
        <f>COUNTIFS($O$23:$O$86,"Yes",$Q$23:$Q$86,"*Out*",$S$23:$S$86,"*SEEA CF*")</f>
        <v>1</v>
      </c>
    </row>
    <row r="116" spans="15:18">
      <c r="O116" s="44" t="s">
        <v>1373</v>
      </c>
      <c r="P116" s="44">
        <f t="shared" si="5"/>
        <v>3</v>
      </c>
      <c r="Q116" s="90">
        <f>COUNTIFS($O$23:$O$86,"Yes",$Q$23:$Q$86,"*Out*",$R$23:$R$86,"*Water*")</f>
        <v>3</v>
      </c>
      <c r="R116" s="90">
        <f>COUNTIFS($O$23:$O$86,"Yes",$Q$23:$Q$86,"*Out*",$S$23:$S$86,"*Water*")</f>
        <v>3</v>
      </c>
    </row>
    <row r="117" spans="15:18">
      <c r="O117" s="44" t="s">
        <v>1378</v>
      </c>
      <c r="P117" s="44">
        <f t="shared" si="5"/>
        <v>1.5</v>
      </c>
      <c r="Q117" s="90">
        <f>COUNTIFS($O$23:$O$86,"Yes",$Q$23:$Q$86,"*Out*",$R$23:$R$86,"*Bio*")</f>
        <v>2</v>
      </c>
      <c r="R117" s="90">
        <f>COUNTIFS($O$23:$O$86,"Yes",$Q$23:$Q$86,"*Out*",$S$23:$S$86,"*Bio*")</f>
        <v>1</v>
      </c>
    </row>
    <row r="118" spans="15:18">
      <c r="O118" s="44" t="s">
        <v>1379</v>
      </c>
      <c r="P118" s="44">
        <f t="shared" si="5"/>
        <v>3</v>
      </c>
      <c r="Q118" s="90">
        <f>COUNTIFS($O$23:$O$86,"Yes",$Q$23:$Q$86,"*Out*",$R$23:$R$86,"*Carbon*")</f>
        <v>5</v>
      </c>
      <c r="R118" s="90">
        <f>COUNTIFS($O$23:$O$86,"Yes",$Q$23:$Q$86,"*Out*",$S$23:$S$86,"*Carbon*")</f>
        <v>1</v>
      </c>
    </row>
    <row r="119" spans="15:18">
      <c r="O119" s="44" t="s">
        <v>1375</v>
      </c>
      <c r="P119" s="44">
        <f t="shared" si="5"/>
        <v>4.5</v>
      </c>
      <c r="Q119" s="90">
        <f>COUNTIFS($O$23:$O$86,"Yes",$Q$23:$Q$86,"*Out*",$R$23:$R$86,"*Cond*")</f>
        <v>3</v>
      </c>
      <c r="R119" s="90">
        <f>COUNTIFS($O$23:$O$86,"Yes",$Q$23:$Q$86,"*Out*",$S$23:$S$86,"*Cond*")</f>
        <v>6</v>
      </c>
    </row>
    <row r="120" spans="15:18">
      <c r="O120" s="44" t="s">
        <v>1377</v>
      </c>
      <c r="P120" s="44">
        <f t="shared" si="5"/>
        <v>4.5</v>
      </c>
      <c r="Q120" s="90">
        <f>COUNTIFS($O$23:$O$86,"Yes",$Q$23:$Q$86,"*Out*",$R$23:$R$86,"*Serv*")</f>
        <v>4</v>
      </c>
      <c r="R120" s="90">
        <f>COUNTIFS($O$23:$O$86,"Yes",$Q$23:$Q$86,"*Out*",$S$23:$S$86,"*Serv*")</f>
        <v>5</v>
      </c>
    </row>
    <row r="121" spans="15:18">
      <c r="O121" s="44" t="s">
        <v>1369</v>
      </c>
      <c r="P121" s="90">
        <f>SUM(P113:P120)</f>
        <v>24</v>
      </c>
      <c r="Q121" s="90">
        <f t="shared" ref="Q121:R121" si="6">SUM(Q113:Q120)</f>
        <v>24</v>
      </c>
      <c r="R121" s="90">
        <f t="shared" si="6"/>
        <v>24</v>
      </c>
    </row>
    <row r="123" spans="15:18">
      <c r="P123" t="s">
        <v>1579</v>
      </c>
      <c r="Q123" s="90">
        <f>COUNTIFS($O$23:$O$86,"Yes",$Q$23:$Q$86,"*In*")</f>
        <v>9</v>
      </c>
      <c r="R123" t="s">
        <v>1854</v>
      </c>
    </row>
    <row r="124" spans="15:18">
      <c r="Q124">
        <f>COUNTIFS($O$2:$O$86,"Yes",$Q$2:$Q$86,"*In*")</f>
        <v>13</v>
      </c>
      <c r="R124" t="s">
        <v>1855</v>
      </c>
    </row>
    <row r="125" spans="15:18">
      <c r="O125" s="44" t="s">
        <v>1832</v>
      </c>
      <c r="P125" s="44"/>
    </row>
    <row r="126" spans="15:18">
      <c r="O126" s="44" t="s">
        <v>1580</v>
      </c>
      <c r="P126" s="44">
        <f>COUNTIFS($A$23:$A$86,"*AT*",$O$23:$O$86,"Yes",$Q$23:$Q$86,"*Out*")</f>
        <v>8</v>
      </c>
    </row>
    <row r="127" spans="15:18">
      <c r="O127" s="44" t="s">
        <v>186</v>
      </c>
      <c r="P127" s="44">
        <f>COUNTIFS($A$23:$A$86,"*SO*",$O$23:$O$86,"Yes",$Q$23:$Q$86,"*Out*")</f>
        <v>4</v>
      </c>
    </row>
    <row r="128" spans="15:18">
      <c r="O128" s="44" t="s">
        <v>1906</v>
      </c>
      <c r="P128" s="44">
        <f>COUNTIFS($A$23:$A$86,"*CC*",$O$23:$O$86,"Yes",$Q$23:$Q$86,"*Out*")</f>
        <v>2</v>
      </c>
    </row>
    <row r="129" spans="15:16">
      <c r="O129" s="44" t="s">
        <v>1581</v>
      </c>
      <c r="P129" s="44">
        <f>COUNTIFS($A$23:$A$86,"*BIP*",$O$23:$O$86,"Yes",$Q$23:$Q$86,"*Out*")</f>
        <v>1</v>
      </c>
    </row>
    <row r="130" spans="15:16">
      <c r="O130" s="44" t="s">
        <v>1582</v>
      </c>
      <c r="P130" s="44">
        <f>COUNTIFS($A$23:$A$86,"*IPBES*",$O$23:$O$86,"Yes",$Q$23:$Q$86,"*Out*")</f>
        <v>5</v>
      </c>
    </row>
    <row r="131" spans="15:16">
      <c r="O131" s="44" t="s">
        <v>1583</v>
      </c>
      <c r="P131" s="44">
        <f>COUNTIFS($A$23:$A$86,"*R*",$O$23:$O$86,"Yes",$Q$23:$Q$86,"*Out*")</f>
        <v>4</v>
      </c>
    </row>
    <row r="132" spans="15:16">
      <c r="O132" s="44" t="s">
        <v>1369</v>
      </c>
      <c r="P132" s="90">
        <f>SUM(P126:P131)</f>
        <v>24</v>
      </c>
    </row>
    <row r="133" spans="15:16">
      <c r="O133" s="44"/>
      <c r="P133" s="44"/>
    </row>
  </sheetData>
  <dataValidations count="9">
    <dataValidation type="list" allowBlank="1" showInputMessage="1" showErrorMessage="1" sqref="L74:L86 L43:L46 L48:L72 L2:L41">
      <formula1>"Full,Partial,None"</formula1>
    </dataValidation>
    <dataValidation type="list" allowBlank="1" showInputMessage="1" showErrorMessage="1" sqref="R2:R11 S2:S12">
      <formula1>"Land Cover / Use / Ecosystem Extent,SEEA Water,Carbon,Ecosystem Condition,Ecosystem Services"</formula1>
    </dataValidation>
    <dataValidation type="list" allowBlank="1" showInputMessage="1" showErrorMessage="1" sqref="R12">
      <formula1>"Land Cover / Use / Ecosystem Extent,SEEA Water,Carbon,SEEA CF Assett,Ecosystem Condition,Ecosystem Services"</formula1>
    </dataValidation>
    <dataValidation type="list" allowBlank="1" showInputMessage="1" showErrorMessage="1" sqref="R13:S13">
      <formula1>"Land Cover / Use / Ecosystem Extent,SEEA Water,Biodiversity,Carbon,Ecosystem Condition,Ecosystem Services"</formula1>
    </dataValidation>
    <dataValidation type="list" allowBlank="1" showInputMessage="1" showErrorMessage="1" sqref="S80:S86 R14:S21 R56:R86 S56:S78 R23:S55">
      <formula1>"Land Cover / Use / Ecosystem Extent,SEEA CF Assett,SEEA Water,Biodiversity,Carbon,Ecosystem Condition,Ecosystem Services"</formula1>
    </dataValidation>
    <dataValidation type="list" allowBlank="1" showInputMessage="1" showErrorMessage="1" sqref="S79">
      <formula1>"Land Cover / Use / Ecosystem Extent,SEEA CF Assett,SEEA CF (Residuals),SEEA Water,Biodiversity,Carbon,Ecosystem Condition,Ecosystem Services"</formula1>
    </dataValidation>
    <dataValidation type="list" allowBlank="1" showInputMessage="1" showErrorMessage="1" sqref="Q2:Q86">
      <formula1>$U$2:$U$3</formula1>
    </dataValidation>
    <dataValidation type="list" allowBlank="1" showInputMessage="1" showErrorMessage="1" sqref="O2:O86">
      <formula1>$V$2:$V$3</formula1>
    </dataValidation>
    <dataValidation type="list" allowBlank="1" showInputMessage="1" showErrorMessage="1" sqref="R22:S22">
      <formula1>"Any,Land Cover / Use / Ecosystem Extent,SEEA CF Assett,SEEA Water,Biodiversity,Carbon,Ecosystem Condition,Ecosystem Services"</formula1>
    </dataValidation>
  </dataValidations>
  <hyperlinks>
    <hyperlink ref="E30" r:id="rId1"/>
    <hyperlink ref="E35" r:id="rId2"/>
    <hyperlink ref="E38" r:id="rId3"/>
    <hyperlink ref="E53" r:id="rId4"/>
    <hyperlink ref="E55" r:id="rId5"/>
    <hyperlink ref="E56" r:id="rId6"/>
    <hyperlink ref="E57" r:id="rId7"/>
    <hyperlink ref="E58" r:id="rId8"/>
    <hyperlink ref="E59" r:id="rId9"/>
    <hyperlink ref="E60" r:id="rId10"/>
    <hyperlink ref="E62" r:id="rId11"/>
    <hyperlink ref="E65" r:id="rId12"/>
    <hyperlink ref="E66" r:id="rId13"/>
    <hyperlink ref="E67" r:id="rId14"/>
    <hyperlink ref="E70" r:id="rId15"/>
    <hyperlink ref="E78" r:id="rId16"/>
    <hyperlink ref="E79" r:id="rId17"/>
    <hyperlink ref="E28" r:id="rId18"/>
    <hyperlink ref="E27" r:id="rId19"/>
  </hyperlinks>
  <pageMargins left="0.7" right="0.7" top="0.75" bottom="0.75" header="0.3" footer="0.3"/>
  <pageSetup paperSize="9" orientation="portrait" r:id="rId20"/>
  <drawing r:id="rId21"/>
  <tableParts count="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8"/>
  <sheetViews>
    <sheetView zoomScale="56" zoomScaleNormal="56" workbookViewId="0">
      <pane xSplit="2" ySplit="2" topLeftCell="C3" activePane="bottomRight" state="frozen"/>
      <selection pane="topRight" activeCell="C1" sqref="C1"/>
      <selection pane="bottomLeft" activeCell="A3" sqref="A3"/>
      <selection pane="bottomRight" activeCell="A3" sqref="A3"/>
    </sheetView>
  </sheetViews>
  <sheetFormatPr defaultRowHeight="15"/>
  <cols>
    <col min="1" max="1" width="20" customWidth="1"/>
    <col min="2" max="2" width="31.28515625" customWidth="1"/>
    <col min="3" max="3" width="19.7109375" customWidth="1"/>
    <col min="4" max="4" width="38.28515625" customWidth="1"/>
    <col min="5" max="5" width="31.140625" customWidth="1"/>
    <col min="6" max="6" width="73.28515625" customWidth="1"/>
    <col min="7" max="7" width="60.7109375" customWidth="1"/>
    <col min="8" max="8" width="49.28515625" customWidth="1"/>
    <col min="9" max="9" width="75.7109375" customWidth="1"/>
    <col min="10" max="10" width="55.7109375" customWidth="1"/>
    <col min="11" max="11" width="52.7109375" customWidth="1"/>
    <col min="12" max="12" width="27.28515625" customWidth="1"/>
    <col min="13" max="13" width="21.140625" customWidth="1"/>
    <col min="14" max="14" width="30.85546875" customWidth="1"/>
  </cols>
  <sheetData>
    <row r="1" spans="1:14" ht="72">
      <c r="A1" s="209" t="s">
        <v>0</v>
      </c>
      <c r="B1" s="201" t="s">
        <v>1504</v>
      </c>
      <c r="C1" s="201" t="s">
        <v>1</v>
      </c>
      <c r="D1" s="201" t="s">
        <v>1727</v>
      </c>
      <c r="E1" s="201" t="s">
        <v>1509</v>
      </c>
      <c r="F1" s="201" t="s">
        <v>1508</v>
      </c>
      <c r="G1" s="201" t="s">
        <v>232</v>
      </c>
      <c r="H1" s="201" t="s">
        <v>192</v>
      </c>
      <c r="I1" s="201" t="s">
        <v>319</v>
      </c>
      <c r="J1" s="201" t="s">
        <v>1438</v>
      </c>
      <c r="K1" s="201" t="s">
        <v>1439</v>
      </c>
      <c r="L1" s="201" t="s">
        <v>1634</v>
      </c>
      <c r="M1" s="201" t="s">
        <v>983</v>
      </c>
      <c r="N1" s="210" t="s">
        <v>1728</v>
      </c>
    </row>
    <row r="2" spans="1:14" ht="36">
      <c r="A2" s="211"/>
      <c r="B2" s="212" t="s">
        <v>1115</v>
      </c>
      <c r="C2" s="213"/>
      <c r="D2" s="213"/>
      <c r="E2" s="213"/>
      <c r="F2" s="213"/>
      <c r="G2" s="213"/>
      <c r="H2" s="213"/>
      <c r="I2" s="213"/>
      <c r="J2" s="213"/>
      <c r="K2" s="213"/>
      <c r="L2" s="213"/>
      <c r="M2" s="213"/>
      <c r="N2" s="214"/>
    </row>
    <row r="3" spans="1:14" ht="36">
      <c r="A3" s="203" t="s">
        <v>1116</v>
      </c>
      <c r="B3" s="30" t="s">
        <v>1729</v>
      </c>
      <c r="C3" s="34"/>
      <c r="D3" s="215"/>
      <c r="E3" s="34"/>
      <c r="F3" s="34"/>
      <c r="G3" s="31"/>
      <c r="H3" s="31"/>
      <c r="I3" s="216"/>
      <c r="J3" s="217"/>
      <c r="K3" s="31" t="s">
        <v>987</v>
      </c>
      <c r="L3" s="32" t="s">
        <v>19</v>
      </c>
      <c r="M3" s="34"/>
      <c r="N3" s="206"/>
    </row>
    <row r="4" spans="1:14" ht="54">
      <c r="A4" s="203" t="s">
        <v>1117</v>
      </c>
      <c r="B4" s="30" t="s">
        <v>1635</v>
      </c>
      <c r="C4" s="34"/>
      <c r="D4" s="215"/>
      <c r="E4" s="34"/>
      <c r="F4" s="34"/>
      <c r="G4" s="31"/>
      <c r="H4" s="31"/>
      <c r="I4" s="216"/>
      <c r="J4" s="217"/>
      <c r="K4" s="31" t="s">
        <v>987</v>
      </c>
      <c r="L4" s="32" t="s">
        <v>19</v>
      </c>
      <c r="M4" s="34"/>
      <c r="N4" s="206"/>
    </row>
    <row r="5" spans="1:14" ht="18">
      <c r="A5" s="203" t="s">
        <v>1118</v>
      </c>
      <c r="B5" s="30" t="s">
        <v>1119</v>
      </c>
      <c r="C5" s="34"/>
      <c r="D5" s="215"/>
      <c r="E5" s="34"/>
      <c r="F5" s="34"/>
      <c r="G5" s="31"/>
      <c r="H5" s="31"/>
      <c r="I5" s="216"/>
      <c r="J5" s="217"/>
      <c r="K5" s="31" t="s">
        <v>987</v>
      </c>
      <c r="L5" s="32" t="s">
        <v>19</v>
      </c>
      <c r="M5" s="34"/>
      <c r="N5" s="206"/>
    </row>
    <row r="6" spans="1:14" ht="36">
      <c r="A6" s="211"/>
      <c r="B6" s="212" t="s">
        <v>973</v>
      </c>
      <c r="C6" s="213"/>
      <c r="D6" s="213"/>
      <c r="E6" s="213"/>
      <c r="F6" s="213"/>
      <c r="G6" s="213"/>
      <c r="H6" s="213"/>
      <c r="I6" s="213"/>
      <c r="J6" s="213"/>
      <c r="K6" s="213"/>
      <c r="L6" s="213"/>
      <c r="M6" s="213"/>
      <c r="N6" s="214"/>
    </row>
    <row r="7" spans="1:14" ht="144">
      <c r="A7" s="203" t="s">
        <v>568</v>
      </c>
      <c r="B7" s="30" t="s">
        <v>161</v>
      </c>
      <c r="C7" s="34" t="s">
        <v>1636</v>
      </c>
      <c r="D7" s="218" t="s">
        <v>162</v>
      </c>
      <c r="E7" s="34" t="s">
        <v>163</v>
      </c>
      <c r="F7" s="34" t="s">
        <v>1493</v>
      </c>
      <c r="G7" s="31"/>
      <c r="H7" s="31"/>
      <c r="I7" s="219"/>
      <c r="J7" s="217" t="s">
        <v>566</v>
      </c>
      <c r="K7" s="31" t="s">
        <v>567</v>
      </c>
      <c r="L7" s="32" t="s">
        <v>24</v>
      </c>
      <c r="M7" s="34" t="s">
        <v>146</v>
      </c>
      <c r="N7" s="206" t="s">
        <v>165</v>
      </c>
    </row>
    <row r="8" spans="1:14" ht="162">
      <c r="A8" s="203" t="s">
        <v>569</v>
      </c>
      <c r="B8" s="30" t="s">
        <v>1637</v>
      </c>
      <c r="C8" s="34"/>
      <c r="D8" s="218"/>
      <c r="E8" s="34"/>
      <c r="F8" s="34" t="s">
        <v>975</v>
      </c>
      <c r="G8" s="31"/>
      <c r="H8" s="31"/>
      <c r="I8" s="219"/>
      <c r="J8" s="217"/>
      <c r="K8" s="31" t="s">
        <v>987</v>
      </c>
      <c r="L8" s="32" t="s">
        <v>19</v>
      </c>
      <c r="M8" s="34" t="s">
        <v>146</v>
      </c>
      <c r="N8" s="206"/>
    </row>
    <row r="9" spans="1:14" ht="144">
      <c r="A9" s="203" t="s">
        <v>1120</v>
      </c>
      <c r="B9" s="30" t="s">
        <v>1121</v>
      </c>
      <c r="C9" s="34"/>
      <c r="D9" s="218"/>
      <c r="E9" s="34"/>
      <c r="F9" s="34" t="s">
        <v>975</v>
      </c>
      <c r="G9" s="31"/>
      <c r="H9" s="31"/>
      <c r="I9" s="219"/>
      <c r="J9" s="217"/>
      <c r="K9" s="31" t="s">
        <v>987</v>
      </c>
      <c r="L9" s="32" t="s">
        <v>19</v>
      </c>
      <c r="M9" s="34" t="s">
        <v>146</v>
      </c>
      <c r="N9" s="206"/>
    </row>
    <row r="10" spans="1:14" ht="18">
      <c r="A10" s="220"/>
      <c r="B10" s="221" t="s">
        <v>1122</v>
      </c>
      <c r="C10" s="32"/>
      <c r="D10" s="32"/>
      <c r="E10" s="32"/>
      <c r="F10" s="32"/>
      <c r="G10" s="32"/>
      <c r="H10" s="32"/>
      <c r="I10" s="32"/>
      <c r="J10" s="32"/>
      <c r="K10" s="32"/>
      <c r="L10" s="32"/>
      <c r="M10" s="32"/>
      <c r="N10" s="222"/>
    </row>
    <row r="11" spans="1:14" ht="108">
      <c r="A11" s="203" t="s">
        <v>1123</v>
      </c>
      <c r="B11" s="30" t="s">
        <v>750</v>
      </c>
      <c r="C11" s="34"/>
      <c r="D11" s="218"/>
      <c r="E11" s="34"/>
      <c r="F11" s="34"/>
      <c r="G11" s="31"/>
      <c r="H11" s="31"/>
      <c r="I11" s="219"/>
      <c r="J11" s="217"/>
      <c r="K11" s="31" t="s">
        <v>987</v>
      </c>
      <c r="L11" s="32" t="s">
        <v>19</v>
      </c>
      <c r="M11" s="34"/>
      <c r="N11" s="206"/>
    </row>
    <row r="12" spans="1:14" ht="72">
      <c r="A12" s="203" t="s">
        <v>1124</v>
      </c>
      <c r="B12" s="30" t="s">
        <v>751</v>
      </c>
      <c r="C12" s="34"/>
      <c r="D12" s="218"/>
      <c r="E12" s="34"/>
      <c r="F12" s="34"/>
      <c r="G12" s="31"/>
      <c r="H12" s="31"/>
      <c r="I12" s="219"/>
      <c r="J12" s="217"/>
      <c r="K12" s="31" t="s">
        <v>987</v>
      </c>
      <c r="L12" s="32" t="s">
        <v>19</v>
      </c>
      <c r="M12" s="34"/>
      <c r="N12" s="206"/>
    </row>
    <row r="13" spans="1:14" ht="36">
      <c r="A13" s="203" t="s">
        <v>1125</v>
      </c>
      <c r="B13" s="30" t="s">
        <v>1129</v>
      </c>
      <c r="C13" s="34"/>
      <c r="D13" s="218"/>
      <c r="E13" s="34"/>
      <c r="F13" s="34"/>
      <c r="G13" s="31"/>
      <c r="H13" s="31"/>
      <c r="I13" s="219"/>
      <c r="J13" s="217"/>
      <c r="K13" s="31" t="s">
        <v>987</v>
      </c>
      <c r="L13" s="32" t="s">
        <v>19</v>
      </c>
      <c r="M13" s="34"/>
      <c r="N13" s="206"/>
    </row>
    <row r="14" spans="1:14" ht="108">
      <c r="A14" s="203" t="s">
        <v>1126</v>
      </c>
      <c r="B14" s="30" t="s">
        <v>1130</v>
      </c>
      <c r="C14" s="34"/>
      <c r="D14" s="218"/>
      <c r="E14" s="34"/>
      <c r="F14" s="34"/>
      <c r="G14" s="31"/>
      <c r="H14" s="31"/>
      <c r="I14" s="219"/>
      <c r="J14" s="217"/>
      <c r="K14" s="31" t="s">
        <v>987</v>
      </c>
      <c r="L14" s="32" t="s">
        <v>19</v>
      </c>
      <c r="M14" s="34"/>
      <c r="N14" s="206"/>
    </row>
    <row r="15" spans="1:14" ht="72">
      <c r="A15" s="203" t="s">
        <v>1127</v>
      </c>
      <c r="B15" s="30" t="s">
        <v>734</v>
      </c>
      <c r="C15" s="34"/>
      <c r="D15" s="218"/>
      <c r="E15" s="34"/>
      <c r="F15" s="34"/>
      <c r="G15" s="31"/>
      <c r="H15" s="31"/>
      <c r="I15" s="219"/>
      <c r="J15" s="217"/>
      <c r="K15" s="31" t="s">
        <v>987</v>
      </c>
      <c r="L15" s="32" t="s">
        <v>19</v>
      </c>
      <c r="M15" s="34"/>
      <c r="N15" s="206"/>
    </row>
    <row r="16" spans="1:14" ht="108">
      <c r="A16" s="203" t="s">
        <v>1128</v>
      </c>
      <c r="B16" s="30" t="s">
        <v>754</v>
      </c>
      <c r="C16" s="34"/>
      <c r="D16" s="218"/>
      <c r="E16" s="34"/>
      <c r="F16" s="34"/>
      <c r="G16" s="31"/>
      <c r="H16" s="31"/>
      <c r="I16" s="219"/>
      <c r="J16" s="217"/>
      <c r="K16" s="31" t="s">
        <v>987</v>
      </c>
      <c r="L16" s="32" t="s">
        <v>19</v>
      </c>
      <c r="M16" s="34"/>
      <c r="N16" s="206"/>
    </row>
    <row r="17" spans="1:14" ht="18">
      <c r="A17" s="220"/>
      <c r="B17" s="221" t="s">
        <v>166</v>
      </c>
      <c r="C17" s="32"/>
      <c r="D17" s="32"/>
      <c r="E17" s="32"/>
      <c r="F17" s="32"/>
      <c r="G17" s="32"/>
      <c r="H17" s="32"/>
      <c r="I17" s="32"/>
      <c r="J17" s="32"/>
      <c r="K17" s="32"/>
      <c r="L17" s="32"/>
      <c r="M17" s="32"/>
      <c r="N17" s="222"/>
    </row>
    <row r="18" spans="1:14" ht="210">
      <c r="A18" s="203" t="s">
        <v>571</v>
      </c>
      <c r="B18" s="30" t="s">
        <v>305</v>
      </c>
      <c r="C18" s="34" t="s">
        <v>169</v>
      </c>
      <c r="D18" s="218" t="s">
        <v>162</v>
      </c>
      <c r="E18" s="173" t="s">
        <v>854</v>
      </c>
      <c r="F18" s="55" t="s">
        <v>855</v>
      </c>
      <c r="G18" s="34"/>
      <c r="H18" s="34"/>
      <c r="I18" s="219"/>
      <c r="J18" s="34" t="s">
        <v>1420</v>
      </c>
      <c r="K18" s="34" t="s">
        <v>1421</v>
      </c>
      <c r="L18" s="32" t="s">
        <v>24</v>
      </c>
      <c r="M18" s="34" t="s">
        <v>164</v>
      </c>
      <c r="N18" s="207"/>
    </row>
    <row r="19" spans="1:14" ht="270">
      <c r="A19" s="203" t="s">
        <v>572</v>
      </c>
      <c r="B19" s="30" t="s">
        <v>170</v>
      </c>
      <c r="C19" s="34" t="s">
        <v>171</v>
      </c>
      <c r="D19" s="218" t="s">
        <v>162</v>
      </c>
      <c r="E19" s="172" t="s">
        <v>307</v>
      </c>
      <c r="F19" s="34" t="s">
        <v>1638</v>
      </c>
      <c r="G19" s="34" t="s">
        <v>1639</v>
      </c>
      <c r="H19" s="34"/>
      <c r="I19" s="223"/>
      <c r="J19" s="224" t="s">
        <v>1640</v>
      </c>
      <c r="K19" s="34" t="s">
        <v>1479</v>
      </c>
      <c r="L19" s="32" t="s">
        <v>9</v>
      </c>
      <c r="M19" s="34" t="s">
        <v>164</v>
      </c>
      <c r="N19" s="207" t="s">
        <v>1641</v>
      </c>
    </row>
    <row r="20" spans="1:14" ht="162">
      <c r="A20" s="203" t="s">
        <v>573</v>
      </c>
      <c r="B20" s="30" t="s">
        <v>306</v>
      </c>
      <c r="C20" s="34"/>
      <c r="D20" s="218"/>
      <c r="E20" s="34" t="s">
        <v>308</v>
      </c>
      <c r="F20" s="38" t="s">
        <v>1422</v>
      </c>
      <c r="G20" s="223"/>
      <c r="H20" s="223"/>
      <c r="I20" s="223"/>
      <c r="J20" s="224"/>
      <c r="K20" s="34"/>
      <c r="L20" s="32" t="s">
        <v>24</v>
      </c>
      <c r="M20" s="34" t="s">
        <v>25</v>
      </c>
      <c r="N20" s="225"/>
    </row>
    <row r="21" spans="1:14" ht="93.75">
      <c r="A21" s="203" t="s">
        <v>574</v>
      </c>
      <c r="B21" s="30" t="s">
        <v>309</v>
      </c>
      <c r="C21" s="34"/>
      <c r="D21" s="218"/>
      <c r="E21" s="34" t="s">
        <v>311</v>
      </c>
      <c r="F21" s="226" t="s">
        <v>310</v>
      </c>
      <c r="G21" s="223" t="s">
        <v>313</v>
      </c>
      <c r="H21" s="223" t="s">
        <v>312</v>
      </c>
      <c r="I21" s="223"/>
      <c r="J21" s="224"/>
      <c r="K21" s="34"/>
      <c r="L21" s="32" t="s">
        <v>9</v>
      </c>
      <c r="M21" s="34" t="s">
        <v>28</v>
      </c>
      <c r="N21" s="225"/>
    </row>
    <row r="22" spans="1:14" ht="409.5">
      <c r="A22" s="203" t="s">
        <v>1131</v>
      </c>
      <c r="B22" s="30" t="s">
        <v>1135</v>
      </c>
      <c r="C22" s="34"/>
      <c r="D22" s="218"/>
      <c r="E22" s="172" t="s">
        <v>822</v>
      </c>
      <c r="F22" s="31" t="s">
        <v>1139</v>
      </c>
      <c r="G22" s="55" t="s">
        <v>1140</v>
      </c>
      <c r="H22" s="55"/>
      <c r="I22" s="55"/>
      <c r="J22" s="55" t="s">
        <v>1642</v>
      </c>
      <c r="K22" s="31" t="s">
        <v>1494</v>
      </c>
      <c r="L22" s="54" t="s">
        <v>9</v>
      </c>
      <c r="M22" s="34"/>
      <c r="N22" s="225"/>
    </row>
    <row r="23" spans="1:14" ht="54">
      <c r="A23" s="203" t="s">
        <v>1132</v>
      </c>
      <c r="B23" s="30" t="s">
        <v>1136</v>
      </c>
      <c r="C23" s="34"/>
      <c r="D23" s="218"/>
      <c r="E23" s="34"/>
      <c r="F23" s="218"/>
      <c r="G23" s="223"/>
      <c r="H23" s="223"/>
      <c r="I23" s="223"/>
      <c r="J23" s="223"/>
      <c r="K23" s="31" t="s">
        <v>987</v>
      </c>
      <c r="L23" s="32" t="s">
        <v>19</v>
      </c>
      <c r="M23" s="34" t="s">
        <v>86</v>
      </c>
      <c r="N23" s="225"/>
    </row>
    <row r="24" spans="1:14" ht="72">
      <c r="A24" s="203" t="s">
        <v>1133</v>
      </c>
      <c r="B24" s="30" t="s">
        <v>1137</v>
      </c>
      <c r="C24" s="34"/>
      <c r="D24" s="218"/>
      <c r="E24" s="34"/>
      <c r="F24" s="218"/>
      <c r="G24" s="223"/>
      <c r="H24" s="223"/>
      <c r="I24" s="223"/>
      <c r="J24" s="223"/>
      <c r="K24" s="31" t="s">
        <v>987</v>
      </c>
      <c r="L24" s="32" t="s">
        <v>19</v>
      </c>
      <c r="M24" s="34" t="s">
        <v>89</v>
      </c>
      <c r="N24" s="225"/>
    </row>
    <row r="25" spans="1:14" ht="144">
      <c r="A25" s="203" t="s">
        <v>1134</v>
      </c>
      <c r="B25" s="30" t="s">
        <v>1138</v>
      </c>
      <c r="C25" s="34"/>
      <c r="D25" s="218"/>
      <c r="E25" s="34"/>
      <c r="F25" s="226"/>
      <c r="G25" s="223"/>
      <c r="H25" s="223"/>
      <c r="I25" s="223"/>
      <c r="J25" s="223"/>
      <c r="K25" s="31" t="s">
        <v>987</v>
      </c>
      <c r="L25" s="32" t="s">
        <v>19</v>
      </c>
      <c r="M25" s="34"/>
      <c r="N25" s="225"/>
    </row>
    <row r="26" spans="1:14" ht="409.5">
      <c r="A26" s="203" t="s">
        <v>570</v>
      </c>
      <c r="B26" s="30" t="s">
        <v>167</v>
      </c>
      <c r="C26" s="34" t="s">
        <v>1643</v>
      </c>
      <c r="D26" s="218" t="s">
        <v>162</v>
      </c>
      <c r="E26" s="227" t="s">
        <v>168</v>
      </c>
      <c r="F26" s="34" t="s">
        <v>1644</v>
      </c>
      <c r="G26" s="223"/>
      <c r="H26" s="223"/>
      <c r="I26" s="33" t="s">
        <v>1645</v>
      </c>
      <c r="J26" s="226" t="s">
        <v>1646</v>
      </c>
      <c r="K26" s="34" t="s">
        <v>1900</v>
      </c>
      <c r="L26" s="32" t="s">
        <v>9</v>
      </c>
      <c r="M26" s="34" t="s">
        <v>164</v>
      </c>
      <c r="N26" s="228" t="s">
        <v>1648</v>
      </c>
    </row>
    <row r="27" spans="1:14" ht="54">
      <c r="A27" s="203" t="s">
        <v>1143</v>
      </c>
      <c r="B27" s="30" t="s">
        <v>699</v>
      </c>
      <c r="C27" s="34"/>
      <c r="D27" s="218"/>
      <c r="E27" s="227"/>
      <c r="F27" s="34"/>
      <c r="G27" s="223"/>
      <c r="H27" s="223"/>
      <c r="I27" s="33"/>
      <c r="J27" s="33"/>
      <c r="K27" s="31" t="s">
        <v>987</v>
      </c>
      <c r="L27" s="32" t="s">
        <v>19</v>
      </c>
      <c r="M27" s="34"/>
      <c r="N27" s="228"/>
    </row>
    <row r="28" spans="1:14" ht="409.5">
      <c r="A28" s="203" t="s">
        <v>1144</v>
      </c>
      <c r="B28" s="30" t="s">
        <v>1146</v>
      </c>
      <c r="C28" s="34"/>
      <c r="D28" s="218"/>
      <c r="E28" s="227"/>
      <c r="F28" s="34" t="s">
        <v>1194</v>
      </c>
      <c r="G28" s="223"/>
      <c r="H28" s="223"/>
      <c r="I28" s="33" t="s">
        <v>1649</v>
      </c>
      <c r="J28" s="226" t="s">
        <v>1650</v>
      </c>
      <c r="K28" s="34" t="s">
        <v>1900</v>
      </c>
      <c r="L28" s="32" t="s">
        <v>19</v>
      </c>
      <c r="M28" s="34"/>
      <c r="N28" s="228" t="s">
        <v>1648</v>
      </c>
    </row>
    <row r="29" spans="1:14" ht="72">
      <c r="A29" s="203" t="s">
        <v>1145</v>
      </c>
      <c r="B29" s="30" t="s">
        <v>1147</v>
      </c>
      <c r="C29" s="34"/>
      <c r="D29" s="218"/>
      <c r="E29" s="227"/>
      <c r="F29" s="34"/>
      <c r="G29" s="223"/>
      <c r="H29" s="223"/>
      <c r="I29" s="33"/>
      <c r="J29" s="33"/>
      <c r="K29" s="31" t="s">
        <v>987</v>
      </c>
      <c r="L29" s="32" t="s">
        <v>19</v>
      </c>
      <c r="M29" s="34"/>
      <c r="N29" s="228"/>
    </row>
    <row r="30" spans="1:14" ht="90">
      <c r="A30" s="203" t="s">
        <v>575</v>
      </c>
      <c r="B30" s="30" t="s">
        <v>172</v>
      </c>
      <c r="C30" s="34" t="s">
        <v>271</v>
      </c>
      <c r="D30" s="34" t="s">
        <v>173</v>
      </c>
      <c r="E30" s="34"/>
      <c r="F30" s="34"/>
      <c r="G30" s="223"/>
      <c r="H30" s="223"/>
      <c r="I30" s="219"/>
      <c r="J30" s="229" t="s">
        <v>1480</v>
      </c>
      <c r="K30" s="34" t="s">
        <v>1651</v>
      </c>
      <c r="L30" s="32" t="s">
        <v>9</v>
      </c>
      <c r="M30" s="34" t="s">
        <v>164</v>
      </c>
      <c r="N30" s="225"/>
    </row>
    <row r="31" spans="1:14" ht="300">
      <c r="A31" s="203" t="s">
        <v>576</v>
      </c>
      <c r="B31" s="30" t="s">
        <v>174</v>
      </c>
      <c r="C31" s="34"/>
      <c r="D31" s="34"/>
      <c r="E31" s="34" t="s">
        <v>314</v>
      </c>
      <c r="F31" s="226" t="s">
        <v>315</v>
      </c>
      <c r="G31" s="217" t="s">
        <v>316</v>
      </c>
      <c r="H31" s="226" t="s">
        <v>317</v>
      </c>
      <c r="I31" s="219"/>
      <c r="J31" s="19" t="s">
        <v>1403</v>
      </c>
      <c r="K31" s="19" t="s">
        <v>1597</v>
      </c>
      <c r="L31" s="20" t="s">
        <v>24</v>
      </c>
      <c r="M31" s="34" t="s">
        <v>71</v>
      </c>
      <c r="N31" s="225"/>
    </row>
    <row r="32" spans="1:14" ht="18">
      <c r="A32" s="203"/>
      <c r="B32" s="30" t="s">
        <v>175</v>
      </c>
      <c r="C32" s="30"/>
      <c r="D32" s="30"/>
      <c r="E32" s="30"/>
      <c r="F32" s="30"/>
      <c r="G32" s="30"/>
      <c r="H32" s="30"/>
      <c r="I32" s="30"/>
      <c r="J32" s="30"/>
      <c r="K32" s="30"/>
      <c r="L32" s="30"/>
      <c r="M32" s="30"/>
      <c r="N32" s="230"/>
    </row>
    <row r="33" spans="1:14" ht="54">
      <c r="A33" s="203" t="s">
        <v>577</v>
      </c>
      <c r="B33" s="30" t="s">
        <v>176</v>
      </c>
      <c r="C33" s="34" t="s">
        <v>177</v>
      </c>
      <c r="D33" s="34" t="s">
        <v>162</v>
      </c>
      <c r="E33" s="34"/>
      <c r="F33" s="34" t="s">
        <v>976</v>
      </c>
      <c r="G33" s="34"/>
      <c r="H33" s="34"/>
      <c r="I33" s="219"/>
      <c r="J33" s="229" t="s">
        <v>1441</v>
      </c>
      <c r="K33" s="34" t="s">
        <v>1652</v>
      </c>
      <c r="L33" s="32" t="s">
        <v>19</v>
      </c>
      <c r="M33" s="34" t="s">
        <v>164</v>
      </c>
      <c r="N33" s="207"/>
    </row>
    <row r="34" spans="1:14" ht="213.75">
      <c r="A34" s="203" t="s">
        <v>578</v>
      </c>
      <c r="B34" s="30" t="s">
        <v>178</v>
      </c>
      <c r="C34" s="34" t="s">
        <v>109</v>
      </c>
      <c r="D34" s="34" t="s">
        <v>162</v>
      </c>
      <c r="E34" s="34" t="s">
        <v>318</v>
      </c>
      <c r="F34" s="226" t="s">
        <v>1423</v>
      </c>
      <c r="G34" s="34" t="s">
        <v>320</v>
      </c>
      <c r="H34" s="34" t="s">
        <v>321</v>
      </c>
      <c r="I34" s="219"/>
      <c r="J34" s="12" t="s">
        <v>1653</v>
      </c>
      <c r="K34" s="12" t="s">
        <v>1412</v>
      </c>
      <c r="L34" s="20" t="s">
        <v>24</v>
      </c>
      <c r="M34" s="34" t="s">
        <v>984</v>
      </c>
      <c r="N34" s="207"/>
    </row>
    <row r="35" spans="1:14" ht="243.75">
      <c r="A35" s="203" t="s">
        <v>579</v>
      </c>
      <c r="B35" s="30" t="s">
        <v>179</v>
      </c>
      <c r="C35" s="34"/>
      <c r="D35" s="34"/>
      <c r="E35" s="227" t="s">
        <v>322</v>
      </c>
      <c r="F35" s="38" t="s">
        <v>323</v>
      </c>
      <c r="G35" s="35" t="s">
        <v>329</v>
      </c>
      <c r="H35" s="35" t="s">
        <v>328</v>
      </c>
      <c r="I35" s="10" t="s">
        <v>1607</v>
      </c>
      <c r="J35" s="6" t="s">
        <v>1654</v>
      </c>
      <c r="K35" s="10" t="s">
        <v>1617</v>
      </c>
      <c r="L35" s="20" t="s">
        <v>24</v>
      </c>
      <c r="M35" s="34" t="s">
        <v>126</v>
      </c>
      <c r="N35" s="207"/>
    </row>
    <row r="36" spans="1:14" ht="225">
      <c r="A36" s="203" t="s">
        <v>580</v>
      </c>
      <c r="B36" s="30" t="s">
        <v>272</v>
      </c>
      <c r="C36" s="34"/>
      <c r="D36" s="34" t="s">
        <v>162</v>
      </c>
      <c r="E36" s="34" t="s">
        <v>324</v>
      </c>
      <c r="F36" s="226" t="s">
        <v>1655</v>
      </c>
      <c r="G36" s="34" t="s">
        <v>327</v>
      </c>
      <c r="H36" s="34" t="s">
        <v>328</v>
      </c>
      <c r="I36" s="219"/>
      <c r="J36" s="12" t="s">
        <v>1424</v>
      </c>
      <c r="K36" s="12" t="s">
        <v>1619</v>
      </c>
      <c r="L36" s="20" t="s">
        <v>24</v>
      </c>
      <c r="M36" s="34" t="s">
        <v>128</v>
      </c>
      <c r="N36" s="207"/>
    </row>
    <row r="37" spans="1:14" ht="395.25" customHeight="1">
      <c r="A37" s="203" t="s">
        <v>581</v>
      </c>
      <c r="B37" s="30" t="s">
        <v>180</v>
      </c>
      <c r="C37" s="34" t="s">
        <v>181</v>
      </c>
      <c r="D37" s="34" t="s">
        <v>162</v>
      </c>
      <c r="E37" s="34" t="s">
        <v>325</v>
      </c>
      <c r="F37" s="38" t="s">
        <v>326</v>
      </c>
      <c r="G37" s="38" t="s">
        <v>330</v>
      </c>
      <c r="H37" s="226" t="s">
        <v>331</v>
      </c>
      <c r="I37" s="219"/>
      <c r="J37" s="10" t="s">
        <v>1426</v>
      </c>
      <c r="K37" s="231" t="s">
        <v>1425</v>
      </c>
      <c r="L37" s="20" t="s">
        <v>24</v>
      </c>
      <c r="M37" s="34" t="s">
        <v>33</v>
      </c>
      <c r="N37" s="207"/>
    </row>
    <row r="38" spans="1:14" ht="72">
      <c r="A38" s="203" t="s">
        <v>582</v>
      </c>
      <c r="B38" s="30" t="s">
        <v>182</v>
      </c>
      <c r="C38" s="34" t="s">
        <v>183</v>
      </c>
      <c r="D38" s="34" t="s">
        <v>162</v>
      </c>
      <c r="E38" s="34"/>
      <c r="F38" s="34" t="s">
        <v>1427</v>
      </c>
      <c r="G38" s="34"/>
      <c r="H38" s="34"/>
      <c r="I38" s="219"/>
      <c r="J38" s="229" t="s">
        <v>1429</v>
      </c>
      <c r="K38" s="229" t="s">
        <v>1456</v>
      </c>
      <c r="L38" s="32" t="s">
        <v>24</v>
      </c>
      <c r="M38" s="34" t="s">
        <v>164</v>
      </c>
      <c r="N38" s="207"/>
    </row>
    <row r="39" spans="1:14" ht="252">
      <c r="A39" s="203" t="s">
        <v>583</v>
      </c>
      <c r="B39" s="30" t="s">
        <v>184</v>
      </c>
      <c r="C39" s="34" t="s">
        <v>185</v>
      </c>
      <c r="D39" s="34" t="s">
        <v>162</v>
      </c>
      <c r="E39" s="34" t="s">
        <v>334</v>
      </c>
      <c r="F39" s="34" t="s">
        <v>1656</v>
      </c>
      <c r="G39" s="34"/>
      <c r="H39" s="34"/>
      <c r="I39" s="219"/>
      <c r="J39" s="229" t="s">
        <v>1657</v>
      </c>
      <c r="K39" s="34" t="s">
        <v>1658</v>
      </c>
      <c r="L39" s="32" t="s">
        <v>24</v>
      </c>
      <c r="M39" s="34" t="s">
        <v>164</v>
      </c>
      <c r="N39" s="207" t="s">
        <v>1481</v>
      </c>
    </row>
    <row r="40" spans="1:14" ht="360">
      <c r="A40" s="203" t="s">
        <v>1148</v>
      </c>
      <c r="B40" s="30" t="s">
        <v>705</v>
      </c>
      <c r="C40" s="34" t="s">
        <v>757</v>
      </c>
      <c r="D40" s="34" t="s">
        <v>173</v>
      </c>
      <c r="E40" s="172" t="s">
        <v>871</v>
      </c>
      <c r="F40" s="34" t="s">
        <v>1149</v>
      </c>
      <c r="G40" s="34" t="s">
        <v>1150</v>
      </c>
      <c r="H40" s="232" t="s">
        <v>372</v>
      </c>
      <c r="I40" s="34" t="s">
        <v>1472</v>
      </c>
      <c r="J40" s="229" t="s">
        <v>1659</v>
      </c>
      <c r="K40" s="34" t="s">
        <v>1846</v>
      </c>
      <c r="L40" s="32" t="s">
        <v>24</v>
      </c>
      <c r="M40" s="34" t="s">
        <v>164</v>
      </c>
      <c r="N40" s="207"/>
    </row>
    <row r="41" spans="1:14" ht="228">
      <c r="A41" s="203" t="s">
        <v>584</v>
      </c>
      <c r="B41" s="30" t="s">
        <v>273</v>
      </c>
      <c r="C41" s="34" t="s">
        <v>186</v>
      </c>
      <c r="D41" s="34" t="s">
        <v>173</v>
      </c>
      <c r="E41" s="172" t="s">
        <v>977</v>
      </c>
      <c r="F41" s="34" t="s">
        <v>332</v>
      </c>
      <c r="G41" s="34" t="s">
        <v>335</v>
      </c>
      <c r="H41" s="34" t="s">
        <v>336</v>
      </c>
      <c r="I41" s="10" t="s">
        <v>1660</v>
      </c>
      <c r="J41" s="12" t="s">
        <v>1661</v>
      </c>
      <c r="K41" s="12" t="s">
        <v>1662</v>
      </c>
      <c r="L41" s="20" t="s">
        <v>24</v>
      </c>
      <c r="M41" s="34" t="s">
        <v>131</v>
      </c>
      <c r="N41" s="207"/>
    </row>
    <row r="42" spans="1:14" ht="378">
      <c r="A42" s="203" t="s">
        <v>585</v>
      </c>
      <c r="B42" s="30" t="s">
        <v>187</v>
      </c>
      <c r="C42" s="34" t="s">
        <v>1663</v>
      </c>
      <c r="D42" s="34" t="s">
        <v>162</v>
      </c>
      <c r="E42" s="34"/>
      <c r="F42" s="34"/>
      <c r="G42" s="34"/>
      <c r="H42" s="34"/>
      <c r="I42" s="33" t="s">
        <v>1649</v>
      </c>
      <c r="J42" s="226" t="s">
        <v>1650</v>
      </c>
      <c r="K42" s="34" t="s">
        <v>1647</v>
      </c>
      <c r="L42" s="32" t="s">
        <v>9</v>
      </c>
      <c r="M42" s="34" t="s">
        <v>164</v>
      </c>
      <c r="N42" s="228" t="s">
        <v>1648</v>
      </c>
    </row>
    <row r="43" spans="1:14" ht="409.5">
      <c r="A43" s="203" t="s">
        <v>1151</v>
      </c>
      <c r="B43" s="30" t="s">
        <v>1153</v>
      </c>
      <c r="C43" s="38" t="s">
        <v>299</v>
      </c>
      <c r="D43" s="232" t="s">
        <v>173</v>
      </c>
      <c r="E43" s="233" t="s">
        <v>393</v>
      </c>
      <c r="F43" s="38" t="s">
        <v>394</v>
      </c>
      <c r="G43" s="38" t="s">
        <v>395</v>
      </c>
      <c r="H43" s="232" t="s">
        <v>396</v>
      </c>
      <c r="I43" s="232"/>
      <c r="J43" s="229" t="s">
        <v>1664</v>
      </c>
      <c r="K43" s="34" t="s">
        <v>1665</v>
      </c>
      <c r="L43" s="38" t="s">
        <v>9</v>
      </c>
      <c r="M43" s="232" t="s">
        <v>164</v>
      </c>
      <c r="N43" s="207"/>
    </row>
    <row r="44" spans="1:14" ht="409.5">
      <c r="A44" s="203" t="s">
        <v>1152</v>
      </c>
      <c r="B44" s="30" t="s">
        <v>704</v>
      </c>
      <c r="C44" s="38" t="s">
        <v>291</v>
      </c>
      <c r="D44" s="232" t="s">
        <v>173</v>
      </c>
      <c r="E44" s="172" t="s">
        <v>392</v>
      </c>
      <c r="F44" s="38" t="s">
        <v>1666</v>
      </c>
      <c r="G44" s="38" t="s">
        <v>1667</v>
      </c>
      <c r="H44" s="232" t="s">
        <v>372</v>
      </c>
      <c r="I44" s="38" t="s">
        <v>1847</v>
      </c>
      <c r="J44" s="38" t="s">
        <v>1501</v>
      </c>
      <c r="K44" s="34" t="s">
        <v>1846</v>
      </c>
      <c r="L44" s="32" t="s">
        <v>24</v>
      </c>
      <c r="M44" s="34" t="s">
        <v>164</v>
      </c>
      <c r="N44" s="207"/>
    </row>
    <row r="45" spans="1:14" ht="18">
      <c r="A45" s="203"/>
      <c r="B45" s="30" t="s">
        <v>188</v>
      </c>
      <c r="C45" s="30"/>
      <c r="D45" s="30"/>
      <c r="E45" s="30"/>
      <c r="F45" s="30"/>
      <c r="G45" s="30"/>
      <c r="H45" s="30"/>
      <c r="I45" s="30"/>
      <c r="J45" s="30"/>
      <c r="K45" s="30"/>
      <c r="L45" s="30"/>
      <c r="M45" s="30"/>
      <c r="N45" s="230"/>
    </row>
    <row r="46" spans="1:14" ht="93.75">
      <c r="A46" s="203" t="s">
        <v>586</v>
      </c>
      <c r="B46" s="30" t="s">
        <v>233</v>
      </c>
      <c r="C46" s="34" t="s">
        <v>274</v>
      </c>
      <c r="D46" s="34" t="s">
        <v>162</v>
      </c>
      <c r="E46" s="172" t="s">
        <v>337</v>
      </c>
      <c r="F46" s="226" t="s">
        <v>338</v>
      </c>
      <c r="G46" s="226" t="s">
        <v>339</v>
      </c>
      <c r="H46" s="36" t="s">
        <v>340</v>
      </c>
      <c r="I46" s="219"/>
      <c r="J46" s="229" t="s">
        <v>1669</v>
      </c>
      <c r="K46" s="34" t="s">
        <v>979</v>
      </c>
      <c r="L46" s="32" t="s">
        <v>9</v>
      </c>
      <c r="M46" s="34" t="s">
        <v>164</v>
      </c>
      <c r="N46" s="207"/>
    </row>
    <row r="47" spans="1:14" ht="409.5">
      <c r="A47" s="203" t="s">
        <v>592</v>
      </c>
      <c r="B47" s="30" t="s">
        <v>238</v>
      </c>
      <c r="C47" s="34" t="s">
        <v>276</v>
      </c>
      <c r="D47" s="34" t="s">
        <v>162</v>
      </c>
      <c r="E47" s="34" t="s">
        <v>346</v>
      </c>
      <c r="F47" s="38" t="s">
        <v>1670</v>
      </c>
      <c r="G47" s="34" t="s">
        <v>345</v>
      </c>
      <c r="H47" s="34" t="s">
        <v>215</v>
      </c>
      <c r="I47" s="219"/>
      <c r="J47" s="9" t="s">
        <v>1443</v>
      </c>
      <c r="K47" s="34" t="s">
        <v>1671</v>
      </c>
      <c r="L47" s="32" t="s">
        <v>9</v>
      </c>
      <c r="M47" s="34" t="s">
        <v>164</v>
      </c>
      <c r="N47" s="207"/>
    </row>
    <row r="48" spans="1:14" ht="252">
      <c r="A48" s="203" t="s">
        <v>587</v>
      </c>
      <c r="B48" s="30" t="s">
        <v>234</v>
      </c>
      <c r="C48" s="34" t="s">
        <v>275</v>
      </c>
      <c r="D48" s="34" t="s">
        <v>173</v>
      </c>
      <c r="E48" s="34"/>
      <c r="F48" s="34"/>
      <c r="G48" s="34"/>
      <c r="H48" s="34"/>
      <c r="I48" s="33" t="s">
        <v>1672</v>
      </c>
      <c r="J48" s="226" t="s">
        <v>1646</v>
      </c>
      <c r="K48" s="34" t="s">
        <v>1901</v>
      </c>
      <c r="L48" s="32" t="s">
        <v>9</v>
      </c>
      <c r="M48" s="34" t="s">
        <v>164</v>
      </c>
      <c r="N48" s="228" t="s">
        <v>1648</v>
      </c>
    </row>
    <row r="49" spans="1:14" ht="90">
      <c r="A49" s="203" t="s">
        <v>1163</v>
      </c>
      <c r="B49" s="30" t="s">
        <v>1162</v>
      </c>
      <c r="C49" s="34" t="s">
        <v>109</v>
      </c>
      <c r="D49" s="34" t="s">
        <v>173</v>
      </c>
      <c r="E49" s="34"/>
      <c r="F49" s="34"/>
      <c r="G49" s="34"/>
      <c r="H49" s="34"/>
      <c r="I49" s="33"/>
      <c r="J49" s="38" t="s">
        <v>1673</v>
      </c>
      <c r="K49" s="34"/>
      <c r="L49" s="32" t="s">
        <v>9</v>
      </c>
      <c r="M49" s="34"/>
      <c r="N49" s="228"/>
    </row>
    <row r="50" spans="1:14" ht="54">
      <c r="A50" s="203" t="s">
        <v>1165</v>
      </c>
      <c r="B50" s="30" t="s">
        <v>1164</v>
      </c>
      <c r="C50" s="34" t="s">
        <v>109</v>
      </c>
      <c r="D50" s="34" t="s">
        <v>173</v>
      </c>
      <c r="E50" s="34"/>
      <c r="F50" s="34"/>
      <c r="G50" s="34"/>
      <c r="H50" s="34"/>
      <c r="I50" s="33"/>
      <c r="J50" s="38" t="s">
        <v>1430</v>
      </c>
      <c r="K50" s="34"/>
      <c r="L50" s="32" t="s">
        <v>24</v>
      </c>
      <c r="M50" s="34"/>
      <c r="N50" s="228"/>
    </row>
    <row r="51" spans="1:14" ht="252">
      <c r="A51" s="203" t="s">
        <v>588</v>
      </c>
      <c r="B51" s="30" t="s">
        <v>235</v>
      </c>
      <c r="C51" s="34" t="s">
        <v>1663</v>
      </c>
      <c r="D51" s="34" t="s">
        <v>162</v>
      </c>
      <c r="E51" s="34"/>
      <c r="F51" s="34"/>
      <c r="G51" s="34"/>
      <c r="H51" s="34"/>
      <c r="I51" s="33" t="s">
        <v>1899</v>
      </c>
      <c r="J51" s="226" t="s">
        <v>1650</v>
      </c>
      <c r="K51" s="34" t="s">
        <v>1901</v>
      </c>
      <c r="L51" s="32" t="s">
        <v>9</v>
      </c>
      <c r="M51" s="34" t="s">
        <v>164</v>
      </c>
      <c r="N51" s="228" t="s">
        <v>1648</v>
      </c>
    </row>
    <row r="52" spans="1:14" ht="162">
      <c r="A52" s="203" t="s">
        <v>1166</v>
      </c>
      <c r="B52" s="37" t="s">
        <v>674</v>
      </c>
      <c r="C52" s="35" t="s">
        <v>1167</v>
      </c>
      <c r="D52" s="34" t="s">
        <v>173</v>
      </c>
      <c r="E52" s="186"/>
      <c r="F52" s="186"/>
      <c r="G52" s="186"/>
      <c r="H52" s="186"/>
      <c r="I52" s="186"/>
      <c r="J52" s="229" t="s">
        <v>1664</v>
      </c>
      <c r="K52" s="34" t="s">
        <v>1665</v>
      </c>
      <c r="L52" s="38" t="s">
        <v>9</v>
      </c>
      <c r="M52" s="186"/>
      <c r="N52" s="234"/>
    </row>
    <row r="53" spans="1:14" ht="108">
      <c r="A53" s="203" t="s">
        <v>589</v>
      </c>
      <c r="B53" s="30" t="s">
        <v>236</v>
      </c>
      <c r="C53" s="34" t="s">
        <v>276</v>
      </c>
      <c r="D53" s="34" t="s">
        <v>162</v>
      </c>
      <c r="E53" s="34"/>
      <c r="F53" s="34"/>
      <c r="G53" s="34"/>
      <c r="H53" s="34"/>
      <c r="I53" s="219"/>
      <c r="J53" s="229"/>
      <c r="K53" s="34"/>
      <c r="L53" s="32" t="s">
        <v>19</v>
      </c>
      <c r="M53" s="34" t="s">
        <v>164</v>
      </c>
      <c r="N53" s="207"/>
    </row>
    <row r="54" spans="1:14" ht="90">
      <c r="A54" s="203" t="s">
        <v>590</v>
      </c>
      <c r="B54" s="30" t="s">
        <v>237</v>
      </c>
      <c r="C54" s="34" t="s">
        <v>109</v>
      </c>
      <c r="D54" s="34" t="s">
        <v>162</v>
      </c>
      <c r="E54" s="34"/>
      <c r="F54" s="34"/>
      <c r="G54" s="34"/>
      <c r="H54" s="34"/>
      <c r="I54" s="219"/>
      <c r="J54" s="229"/>
      <c r="K54" s="34"/>
      <c r="L54" s="32" t="s">
        <v>19</v>
      </c>
      <c r="M54" s="34" t="s">
        <v>164</v>
      </c>
      <c r="N54" s="207"/>
    </row>
    <row r="55" spans="1:14" ht="168.75">
      <c r="A55" s="203" t="s">
        <v>591</v>
      </c>
      <c r="B55" s="30" t="s">
        <v>1674</v>
      </c>
      <c r="C55" s="34" t="s">
        <v>109</v>
      </c>
      <c r="D55" s="34" t="s">
        <v>162</v>
      </c>
      <c r="E55" s="34" t="s">
        <v>341</v>
      </c>
      <c r="F55" s="226" t="s">
        <v>344</v>
      </c>
      <c r="G55" s="34" t="s">
        <v>342</v>
      </c>
      <c r="H55" s="34" t="s">
        <v>343</v>
      </c>
      <c r="I55" s="219"/>
      <c r="J55" s="9" t="s">
        <v>218</v>
      </c>
      <c r="K55" s="10" t="s">
        <v>1431</v>
      </c>
      <c r="L55" s="20" t="s">
        <v>24</v>
      </c>
      <c r="M55" s="34" t="s">
        <v>986</v>
      </c>
      <c r="N55" s="207"/>
    </row>
    <row r="56" spans="1:14" ht="18">
      <c r="A56" s="203"/>
      <c r="B56" s="30" t="s">
        <v>239</v>
      </c>
      <c r="C56" s="30"/>
      <c r="D56" s="30"/>
      <c r="E56" s="30"/>
      <c r="F56" s="30"/>
      <c r="G56" s="30"/>
      <c r="H56" s="30"/>
      <c r="I56" s="30"/>
      <c r="J56" s="30"/>
      <c r="K56" s="30"/>
      <c r="L56" s="30"/>
      <c r="M56" s="30"/>
      <c r="N56" s="230"/>
    </row>
    <row r="57" spans="1:14" ht="337.5">
      <c r="A57" s="203" t="s">
        <v>593</v>
      </c>
      <c r="B57" s="30" t="s">
        <v>1675</v>
      </c>
      <c r="C57" s="34" t="s">
        <v>109</v>
      </c>
      <c r="D57" s="34" t="s">
        <v>162</v>
      </c>
      <c r="E57" s="34" t="s">
        <v>347</v>
      </c>
      <c r="F57" s="226" t="s">
        <v>1676</v>
      </c>
      <c r="G57" s="34"/>
      <c r="H57" s="34"/>
      <c r="I57" s="219"/>
      <c r="J57" s="235" t="s">
        <v>7</v>
      </c>
      <c r="K57" s="19" t="s">
        <v>8</v>
      </c>
      <c r="L57" s="20" t="s">
        <v>9</v>
      </c>
      <c r="M57" s="34" t="s">
        <v>3</v>
      </c>
      <c r="N57" s="207"/>
    </row>
    <row r="58" spans="1:14" ht="198">
      <c r="A58" s="203" t="s">
        <v>594</v>
      </c>
      <c r="B58" s="30" t="s">
        <v>277</v>
      </c>
      <c r="C58" s="34" t="s">
        <v>278</v>
      </c>
      <c r="D58" s="34" t="s">
        <v>162</v>
      </c>
      <c r="E58" s="172" t="s">
        <v>348</v>
      </c>
      <c r="F58" s="38" t="s">
        <v>349</v>
      </c>
      <c r="G58" s="34" t="s">
        <v>351</v>
      </c>
      <c r="H58" s="34" t="s">
        <v>350</v>
      </c>
      <c r="I58" s="34" t="s">
        <v>1677</v>
      </c>
      <c r="J58" s="229" t="s">
        <v>1678</v>
      </c>
      <c r="K58" s="34" t="s">
        <v>1679</v>
      </c>
      <c r="L58" s="32" t="s">
        <v>24</v>
      </c>
      <c r="M58" s="236" t="s">
        <v>164</v>
      </c>
      <c r="N58" s="207"/>
    </row>
    <row r="59" spans="1:14" ht="18">
      <c r="A59" s="203"/>
      <c r="B59" s="30" t="s">
        <v>242</v>
      </c>
      <c r="C59" s="30"/>
      <c r="D59" s="30"/>
      <c r="E59" s="30"/>
      <c r="F59" s="30"/>
      <c r="G59" s="30"/>
      <c r="H59" s="30"/>
      <c r="I59" s="30"/>
      <c r="J59" s="30"/>
      <c r="K59" s="30"/>
      <c r="L59" s="30"/>
      <c r="M59" s="30"/>
      <c r="N59" s="230"/>
    </row>
    <row r="60" spans="1:14" ht="243.75">
      <c r="A60" s="203" t="s">
        <v>595</v>
      </c>
      <c r="B60" s="30" t="s">
        <v>279</v>
      </c>
      <c r="C60" s="34"/>
      <c r="D60" s="34"/>
      <c r="E60" s="34" t="s">
        <v>352</v>
      </c>
      <c r="F60" s="38" t="s">
        <v>1433</v>
      </c>
      <c r="G60" s="34"/>
      <c r="H60" s="34"/>
      <c r="I60" s="6" t="s">
        <v>1432</v>
      </c>
      <c r="J60" s="6"/>
      <c r="K60" s="6" t="s">
        <v>1432</v>
      </c>
      <c r="L60" s="20" t="s">
        <v>24</v>
      </c>
      <c r="M60" s="34" t="s">
        <v>101</v>
      </c>
      <c r="N60" s="207"/>
    </row>
    <row r="61" spans="1:14" ht="252">
      <c r="A61" s="203" t="s">
        <v>596</v>
      </c>
      <c r="B61" s="30" t="s">
        <v>240</v>
      </c>
      <c r="C61" s="34" t="s">
        <v>280</v>
      </c>
      <c r="D61" s="34" t="s">
        <v>162</v>
      </c>
      <c r="E61" s="34" t="s">
        <v>353</v>
      </c>
      <c r="F61" s="38" t="s">
        <v>356</v>
      </c>
      <c r="G61" s="34" t="s">
        <v>354</v>
      </c>
      <c r="H61" s="34" t="s">
        <v>355</v>
      </c>
      <c r="I61" s="33" t="s">
        <v>1649</v>
      </c>
      <c r="J61" s="226" t="s">
        <v>1650</v>
      </c>
      <c r="K61" s="34" t="s">
        <v>1901</v>
      </c>
      <c r="L61" s="32" t="s">
        <v>9</v>
      </c>
      <c r="M61" s="232" t="s">
        <v>164</v>
      </c>
      <c r="N61" s="228" t="s">
        <v>1648</v>
      </c>
    </row>
    <row r="62" spans="1:14" ht="187.5">
      <c r="A62" s="204" t="s">
        <v>597</v>
      </c>
      <c r="B62" s="58" t="s">
        <v>241</v>
      </c>
      <c r="C62" s="34" t="s">
        <v>281</v>
      </c>
      <c r="D62" s="34" t="s">
        <v>162</v>
      </c>
      <c r="E62" s="34" t="s">
        <v>357</v>
      </c>
      <c r="F62" s="38" t="s">
        <v>358</v>
      </c>
      <c r="G62" s="34"/>
      <c r="H62" s="34" t="s">
        <v>340</v>
      </c>
      <c r="I62" s="6" t="s">
        <v>1680</v>
      </c>
      <c r="J62" s="6"/>
      <c r="K62" s="6" t="s">
        <v>1482</v>
      </c>
      <c r="L62" s="20" t="s">
        <v>24</v>
      </c>
      <c r="M62" s="232" t="s">
        <v>164</v>
      </c>
      <c r="N62" s="207"/>
    </row>
    <row r="63" spans="1:14" ht="162">
      <c r="A63" s="204" t="s">
        <v>1240</v>
      </c>
      <c r="B63" s="58" t="s">
        <v>710</v>
      </c>
      <c r="C63" s="237" t="s">
        <v>109</v>
      </c>
      <c r="D63" s="34" t="s">
        <v>162</v>
      </c>
      <c r="E63" s="172" t="s">
        <v>1241</v>
      </c>
      <c r="F63" s="38" t="s">
        <v>1242</v>
      </c>
      <c r="G63" s="34" t="s">
        <v>1681</v>
      </c>
      <c r="H63" s="34" t="s">
        <v>1243</v>
      </c>
      <c r="I63" s="6"/>
      <c r="J63" s="6" t="s">
        <v>1682</v>
      </c>
      <c r="K63" s="6" t="s">
        <v>1683</v>
      </c>
      <c r="L63" s="20" t="s">
        <v>9</v>
      </c>
      <c r="M63" s="232" t="s">
        <v>164</v>
      </c>
      <c r="N63" s="207"/>
    </row>
    <row r="64" spans="1:14" ht="195">
      <c r="A64" s="204" t="s">
        <v>1169</v>
      </c>
      <c r="B64" s="58" t="s">
        <v>644</v>
      </c>
      <c r="C64" s="237" t="s">
        <v>1684</v>
      </c>
      <c r="D64" s="34" t="s">
        <v>162</v>
      </c>
      <c r="E64" s="55" t="s">
        <v>818</v>
      </c>
      <c r="F64" s="55" t="s">
        <v>1170</v>
      </c>
      <c r="G64" s="55" t="s">
        <v>1171</v>
      </c>
      <c r="H64" s="55"/>
      <c r="I64" s="55" t="s">
        <v>1685</v>
      </c>
      <c r="J64" s="55" t="s">
        <v>1437</v>
      </c>
      <c r="K64" s="34" t="s">
        <v>1440</v>
      </c>
      <c r="L64" s="32" t="s">
        <v>9</v>
      </c>
      <c r="M64" s="232" t="s">
        <v>164</v>
      </c>
      <c r="N64" s="234"/>
    </row>
    <row r="65" spans="1:14" ht="135">
      <c r="A65" s="203" t="s">
        <v>1168</v>
      </c>
      <c r="B65" s="30" t="s">
        <v>643</v>
      </c>
      <c r="C65" s="237" t="s">
        <v>1684</v>
      </c>
      <c r="D65" s="34" t="s">
        <v>162</v>
      </c>
      <c r="E65" s="172" t="s">
        <v>830</v>
      </c>
      <c r="F65" s="55" t="s">
        <v>831</v>
      </c>
      <c r="G65" s="55" t="s">
        <v>1475</v>
      </c>
      <c r="H65" s="186"/>
      <c r="I65" s="186"/>
      <c r="J65" s="186"/>
      <c r="K65" s="35" t="s">
        <v>1686</v>
      </c>
      <c r="L65" s="59" t="s">
        <v>9</v>
      </c>
      <c r="M65" s="232" t="s">
        <v>164</v>
      </c>
      <c r="N65" s="238"/>
    </row>
    <row r="66" spans="1:14" ht="93.75">
      <c r="A66" s="205" t="s">
        <v>598</v>
      </c>
      <c r="B66" s="37" t="s">
        <v>282</v>
      </c>
      <c r="C66" s="232"/>
      <c r="D66" s="232"/>
      <c r="E66" s="38" t="s">
        <v>359</v>
      </c>
      <c r="F66" s="38" t="s">
        <v>360</v>
      </c>
      <c r="G66" s="232"/>
      <c r="H66" s="232"/>
      <c r="I66" s="232"/>
      <c r="J66" s="10" t="s">
        <v>970</v>
      </c>
      <c r="K66" s="10" t="s">
        <v>1588</v>
      </c>
      <c r="L66" s="20" t="s">
        <v>24</v>
      </c>
      <c r="M66" s="38" t="s">
        <v>20</v>
      </c>
      <c r="N66" s="239"/>
    </row>
    <row r="67" spans="1:14" ht="18">
      <c r="A67" s="203"/>
      <c r="B67" s="30" t="s">
        <v>243</v>
      </c>
      <c r="C67" s="30"/>
      <c r="D67" s="30"/>
      <c r="E67" s="30"/>
      <c r="F67" s="30"/>
      <c r="G67" s="30"/>
      <c r="H67" s="30"/>
      <c r="I67" s="30"/>
      <c r="J67" s="30"/>
      <c r="K67" s="30"/>
      <c r="L67" s="30"/>
      <c r="M67" s="30"/>
      <c r="N67" s="230"/>
    </row>
    <row r="68" spans="1:14" ht="252">
      <c r="A68" s="203" t="s">
        <v>599</v>
      </c>
      <c r="B68" s="30" t="s">
        <v>244</v>
      </c>
      <c r="C68" s="232" t="s">
        <v>280</v>
      </c>
      <c r="D68" s="232" t="s">
        <v>162</v>
      </c>
      <c r="E68" s="232" t="s">
        <v>362</v>
      </c>
      <c r="F68" s="38" t="s">
        <v>361</v>
      </c>
      <c r="G68" s="232" t="s">
        <v>363</v>
      </c>
      <c r="H68" s="232" t="s">
        <v>355</v>
      </c>
      <c r="I68" s="33" t="s">
        <v>1649</v>
      </c>
      <c r="J68" s="226" t="s">
        <v>1650</v>
      </c>
      <c r="K68" s="34" t="s">
        <v>1901</v>
      </c>
      <c r="L68" s="32" t="s">
        <v>9</v>
      </c>
      <c r="M68" s="232" t="s">
        <v>164</v>
      </c>
      <c r="N68" s="228" t="s">
        <v>1648</v>
      </c>
    </row>
    <row r="69" spans="1:14" ht="187.5">
      <c r="A69" s="203" t="s">
        <v>600</v>
      </c>
      <c r="B69" s="30" t="s">
        <v>284</v>
      </c>
      <c r="C69" s="232" t="s">
        <v>283</v>
      </c>
      <c r="D69" s="232" t="s">
        <v>162</v>
      </c>
      <c r="E69" s="232" t="s">
        <v>364</v>
      </c>
      <c r="F69" s="38" t="s">
        <v>365</v>
      </c>
      <c r="G69" s="232"/>
      <c r="H69" s="232"/>
      <c r="I69" s="38"/>
      <c r="J69" s="38" t="s">
        <v>1687</v>
      </c>
      <c r="K69" s="38" t="s">
        <v>1688</v>
      </c>
      <c r="L69" s="38" t="s">
        <v>9</v>
      </c>
      <c r="M69" s="232" t="s">
        <v>164</v>
      </c>
      <c r="N69" s="240"/>
    </row>
    <row r="70" spans="1:14" ht="165">
      <c r="A70" s="203" t="s">
        <v>1178</v>
      </c>
      <c r="B70" s="37" t="s">
        <v>749</v>
      </c>
      <c r="C70" s="117" t="s">
        <v>1689</v>
      </c>
      <c r="D70" s="117" t="s">
        <v>162</v>
      </c>
      <c r="E70" s="173" t="s">
        <v>834</v>
      </c>
      <c r="F70" s="173" t="s">
        <v>1177</v>
      </c>
      <c r="G70" s="173" t="s">
        <v>1176</v>
      </c>
      <c r="H70" s="241"/>
      <c r="I70" s="241"/>
      <c r="J70" s="38" t="s">
        <v>1690</v>
      </c>
      <c r="K70" s="38" t="s">
        <v>1691</v>
      </c>
      <c r="L70" s="32" t="s">
        <v>19</v>
      </c>
      <c r="M70" s="117" t="s">
        <v>164</v>
      </c>
      <c r="N70" s="234"/>
    </row>
    <row r="71" spans="1:14" ht="18">
      <c r="A71" s="203"/>
      <c r="B71" s="30" t="s">
        <v>245</v>
      </c>
      <c r="C71" s="30"/>
      <c r="D71" s="30"/>
      <c r="E71" s="30"/>
      <c r="F71" s="30"/>
      <c r="G71" s="30"/>
      <c r="H71" s="30"/>
      <c r="I71" s="30"/>
      <c r="J71" s="30"/>
      <c r="K71" s="30"/>
      <c r="L71" s="30"/>
      <c r="M71" s="30"/>
      <c r="N71" s="230"/>
    </row>
    <row r="72" spans="1:14" ht="56.25">
      <c r="A72" s="203" t="s">
        <v>601</v>
      </c>
      <c r="B72" s="30" t="s">
        <v>246</v>
      </c>
      <c r="C72" s="38" t="s">
        <v>974</v>
      </c>
      <c r="D72" s="38" t="s">
        <v>162</v>
      </c>
      <c r="E72" s="38"/>
      <c r="F72" s="38"/>
      <c r="G72" s="38"/>
      <c r="H72" s="38"/>
      <c r="I72" s="38" t="s">
        <v>1692</v>
      </c>
      <c r="J72" s="38"/>
      <c r="K72" s="38" t="s">
        <v>1434</v>
      </c>
      <c r="L72" s="242" t="s">
        <v>24</v>
      </c>
      <c r="M72" s="38" t="s">
        <v>164</v>
      </c>
      <c r="N72" s="240"/>
    </row>
    <row r="73" spans="1:14" ht="306">
      <c r="A73" s="203" t="s">
        <v>602</v>
      </c>
      <c r="B73" s="30" t="s">
        <v>247</v>
      </c>
      <c r="C73" s="232" t="s">
        <v>275</v>
      </c>
      <c r="D73" s="232" t="s">
        <v>162</v>
      </c>
      <c r="E73" s="232" t="s">
        <v>366</v>
      </c>
      <c r="F73" s="38" t="s">
        <v>367</v>
      </c>
      <c r="G73" s="232" t="s">
        <v>363</v>
      </c>
      <c r="H73" s="232" t="s">
        <v>355</v>
      </c>
      <c r="I73" s="33" t="s">
        <v>1904</v>
      </c>
      <c r="J73" s="226" t="s">
        <v>1650</v>
      </c>
      <c r="K73" s="34" t="s">
        <v>1905</v>
      </c>
      <c r="L73" s="32" t="s">
        <v>24</v>
      </c>
      <c r="M73" s="232" t="s">
        <v>164</v>
      </c>
      <c r="N73" s="228" t="s">
        <v>1648</v>
      </c>
    </row>
    <row r="74" spans="1:14" ht="112.5">
      <c r="A74" s="203" t="s">
        <v>603</v>
      </c>
      <c r="B74" s="30" t="s">
        <v>285</v>
      </c>
      <c r="C74" s="232"/>
      <c r="D74" s="232"/>
      <c r="E74" s="232" t="s">
        <v>368</v>
      </c>
      <c r="F74" s="38" t="s">
        <v>369</v>
      </c>
      <c r="G74" s="232"/>
      <c r="H74" s="232"/>
      <c r="I74" s="6" t="s">
        <v>1432</v>
      </c>
      <c r="J74" s="6"/>
      <c r="K74" s="6" t="s">
        <v>1432</v>
      </c>
      <c r="L74" s="20" t="s">
        <v>24</v>
      </c>
      <c r="M74" s="38" t="s">
        <v>104</v>
      </c>
      <c r="N74" s="239"/>
    </row>
    <row r="75" spans="1:14" ht="210">
      <c r="A75" s="203" t="s">
        <v>1182</v>
      </c>
      <c r="B75" s="30" t="s">
        <v>1183</v>
      </c>
      <c r="C75" s="232" t="s">
        <v>1693</v>
      </c>
      <c r="D75" s="232" t="s">
        <v>162</v>
      </c>
      <c r="E75" s="243" t="s">
        <v>835</v>
      </c>
      <c r="F75" s="173" t="s">
        <v>836</v>
      </c>
      <c r="G75" s="232"/>
      <c r="H75" s="232"/>
      <c r="I75" s="6"/>
      <c r="J75" s="6"/>
      <c r="K75" s="38" t="s">
        <v>1694</v>
      </c>
      <c r="L75" s="32" t="s">
        <v>19</v>
      </c>
      <c r="M75" s="38" t="s">
        <v>164</v>
      </c>
      <c r="N75" s="239"/>
    </row>
    <row r="76" spans="1:14" ht="252">
      <c r="A76" s="203" t="s">
        <v>604</v>
      </c>
      <c r="B76" s="30" t="s">
        <v>248</v>
      </c>
      <c r="C76" s="232" t="s">
        <v>280</v>
      </c>
      <c r="D76" s="232" t="s">
        <v>173</v>
      </c>
      <c r="E76" s="232"/>
      <c r="F76" s="244"/>
      <c r="G76" s="232"/>
      <c r="H76" s="232"/>
      <c r="I76" s="33" t="s">
        <v>1903</v>
      </c>
      <c r="J76" s="38" t="s">
        <v>1650</v>
      </c>
      <c r="K76" s="34" t="s">
        <v>1901</v>
      </c>
      <c r="L76" s="32" t="s">
        <v>9</v>
      </c>
      <c r="M76" s="232" t="s">
        <v>164</v>
      </c>
      <c r="N76" s="228" t="s">
        <v>1648</v>
      </c>
    </row>
    <row r="77" spans="1:14" ht="18">
      <c r="A77" s="203"/>
      <c r="B77" s="30" t="s">
        <v>250</v>
      </c>
      <c r="C77" s="30"/>
      <c r="D77" s="30"/>
      <c r="E77" s="30"/>
      <c r="F77" s="30"/>
      <c r="G77" s="30"/>
      <c r="H77" s="30"/>
      <c r="I77" s="30"/>
      <c r="J77" s="30"/>
      <c r="K77" s="30"/>
      <c r="L77" s="30"/>
      <c r="M77" s="30"/>
      <c r="N77" s="230"/>
    </row>
    <row r="78" spans="1:14" ht="72">
      <c r="A78" s="203" t="s">
        <v>605</v>
      </c>
      <c r="B78" s="30" t="s">
        <v>249</v>
      </c>
      <c r="C78" s="232" t="s">
        <v>286</v>
      </c>
      <c r="D78" s="232" t="s">
        <v>162</v>
      </c>
      <c r="E78" s="38"/>
      <c r="F78" s="38" t="s">
        <v>1695</v>
      </c>
      <c r="G78" s="38" t="s">
        <v>1497</v>
      </c>
      <c r="H78" s="38"/>
      <c r="I78" s="232"/>
      <c r="J78" s="38" t="s">
        <v>1460</v>
      </c>
      <c r="K78" s="38" t="s">
        <v>1459</v>
      </c>
      <c r="L78" s="32" t="s">
        <v>9</v>
      </c>
      <c r="M78" s="38" t="s">
        <v>164</v>
      </c>
      <c r="N78" s="240"/>
    </row>
    <row r="79" spans="1:14" ht="75">
      <c r="A79" s="203" t="s">
        <v>606</v>
      </c>
      <c r="B79" s="30" t="s">
        <v>297</v>
      </c>
      <c r="C79" s="38" t="s">
        <v>286</v>
      </c>
      <c r="D79" s="232" t="s">
        <v>162</v>
      </c>
      <c r="E79" s="38"/>
      <c r="F79" s="38" t="s">
        <v>1496</v>
      </c>
      <c r="G79" s="38" t="s">
        <v>1497</v>
      </c>
      <c r="H79" s="38"/>
      <c r="I79" s="232"/>
      <c r="J79" s="38" t="s">
        <v>1483</v>
      </c>
      <c r="K79" s="38" t="s">
        <v>1459</v>
      </c>
      <c r="L79" s="32" t="s">
        <v>9</v>
      </c>
      <c r="M79" s="38" t="s">
        <v>164</v>
      </c>
      <c r="N79" s="240"/>
    </row>
    <row r="80" spans="1:14" ht="318.75">
      <c r="A80" s="203" t="s">
        <v>607</v>
      </c>
      <c r="B80" s="30" t="s">
        <v>287</v>
      </c>
      <c r="C80" s="38" t="s">
        <v>286</v>
      </c>
      <c r="D80" s="232" t="s">
        <v>162</v>
      </c>
      <c r="E80" s="232" t="s">
        <v>373</v>
      </c>
      <c r="F80" s="245" t="s">
        <v>225</v>
      </c>
      <c r="G80" s="232" t="s">
        <v>375</v>
      </c>
      <c r="H80" s="38" t="s">
        <v>374</v>
      </c>
      <c r="I80" s="10" t="s">
        <v>1607</v>
      </c>
      <c r="J80" s="6" t="s">
        <v>1616</v>
      </c>
      <c r="K80" s="10" t="s">
        <v>1617</v>
      </c>
      <c r="L80" s="20" t="s">
        <v>24</v>
      </c>
      <c r="M80" s="232" t="s">
        <v>111</v>
      </c>
      <c r="N80" s="240"/>
    </row>
    <row r="81" spans="1:14" ht="409.5">
      <c r="A81" s="203" t="s">
        <v>608</v>
      </c>
      <c r="B81" s="30" t="s">
        <v>288</v>
      </c>
      <c r="C81" s="38" t="s">
        <v>289</v>
      </c>
      <c r="D81" s="232" t="s">
        <v>162</v>
      </c>
      <c r="E81" s="232" t="s">
        <v>370</v>
      </c>
      <c r="F81" s="38" t="s">
        <v>371</v>
      </c>
      <c r="G81" s="15" t="s">
        <v>1413</v>
      </c>
      <c r="H81" s="15"/>
      <c r="I81" s="10" t="s">
        <v>1607</v>
      </c>
      <c r="J81" s="6" t="s">
        <v>1616</v>
      </c>
      <c r="K81" s="10" t="s">
        <v>1617</v>
      </c>
      <c r="L81" s="20" t="s">
        <v>24</v>
      </c>
      <c r="M81" s="232" t="s">
        <v>126</v>
      </c>
      <c r="N81" s="240"/>
    </row>
    <row r="82" spans="1:14" ht="409.5">
      <c r="A82" s="203" t="s">
        <v>609</v>
      </c>
      <c r="B82" s="30" t="s">
        <v>251</v>
      </c>
      <c r="C82" s="38" t="s">
        <v>290</v>
      </c>
      <c r="D82" s="232" t="s">
        <v>162</v>
      </c>
      <c r="E82" s="245" t="s">
        <v>376</v>
      </c>
      <c r="F82" s="38" t="s">
        <v>1696</v>
      </c>
      <c r="G82" s="245" t="s">
        <v>1697</v>
      </c>
      <c r="H82" s="245"/>
      <c r="I82" s="10" t="s">
        <v>1698</v>
      </c>
      <c r="J82" s="6"/>
      <c r="K82" s="10" t="s">
        <v>1699</v>
      </c>
      <c r="L82" s="20" t="s">
        <v>9</v>
      </c>
      <c r="M82" s="245" t="s">
        <v>164</v>
      </c>
      <c r="N82" s="240"/>
    </row>
    <row r="83" spans="1:14" ht="337.5">
      <c r="A83" s="203" t="s">
        <v>610</v>
      </c>
      <c r="B83" s="30" t="s">
        <v>252</v>
      </c>
      <c r="C83" s="38" t="s">
        <v>291</v>
      </c>
      <c r="D83" s="232" t="s">
        <v>173</v>
      </c>
      <c r="E83" s="232" t="s">
        <v>377</v>
      </c>
      <c r="F83" s="38" t="s">
        <v>1700</v>
      </c>
      <c r="G83" s="232" t="s">
        <v>378</v>
      </c>
      <c r="H83" s="232" t="s">
        <v>379</v>
      </c>
      <c r="I83" s="232"/>
      <c r="J83" s="38" t="s">
        <v>1501</v>
      </c>
      <c r="K83" s="38" t="s">
        <v>1701</v>
      </c>
      <c r="L83" s="38" t="s">
        <v>9</v>
      </c>
      <c r="M83" s="232" t="s">
        <v>164</v>
      </c>
      <c r="N83" s="240" t="s">
        <v>127</v>
      </c>
    </row>
    <row r="84" spans="1:14" ht="409.5">
      <c r="A84" s="203" t="s">
        <v>611</v>
      </c>
      <c r="B84" s="30" t="s">
        <v>253</v>
      </c>
      <c r="C84" s="232" t="s">
        <v>292</v>
      </c>
      <c r="D84" s="232" t="s">
        <v>173</v>
      </c>
      <c r="E84" s="38" t="s">
        <v>380</v>
      </c>
      <c r="F84" s="38" t="s">
        <v>1702</v>
      </c>
      <c r="G84" s="38" t="s">
        <v>381</v>
      </c>
      <c r="H84" s="38"/>
      <c r="I84" s="38" t="s">
        <v>1499</v>
      </c>
      <c r="J84" s="38"/>
      <c r="K84" s="38" t="s">
        <v>1848</v>
      </c>
      <c r="L84" s="38" t="s">
        <v>9</v>
      </c>
      <c r="M84" s="38" t="s">
        <v>164</v>
      </c>
      <c r="N84" s="240" t="s">
        <v>127</v>
      </c>
    </row>
    <row r="85" spans="1:14" ht="131.25">
      <c r="A85" s="203" t="s">
        <v>1185</v>
      </c>
      <c r="B85" s="30" t="s">
        <v>746</v>
      </c>
      <c r="C85" s="232" t="s">
        <v>1186</v>
      </c>
      <c r="D85" s="232" t="s">
        <v>1187</v>
      </c>
      <c r="E85" s="38" t="s">
        <v>840</v>
      </c>
      <c r="F85" s="38" t="s">
        <v>1704</v>
      </c>
      <c r="G85" s="38"/>
      <c r="H85" s="38"/>
      <c r="I85" s="38" t="s">
        <v>1188</v>
      </c>
      <c r="J85" s="38"/>
      <c r="K85" s="38" t="s">
        <v>1461</v>
      </c>
      <c r="L85" s="38" t="s">
        <v>9</v>
      </c>
      <c r="M85" s="38" t="s">
        <v>1181</v>
      </c>
      <c r="N85" s="240"/>
    </row>
    <row r="86" spans="1:14" ht="409.5">
      <c r="A86" s="203" t="s">
        <v>1197</v>
      </c>
      <c r="B86" s="30" t="s">
        <v>712</v>
      </c>
      <c r="C86" s="232" t="s">
        <v>292</v>
      </c>
      <c r="D86" s="232" t="s">
        <v>173</v>
      </c>
      <c r="E86" s="38" t="s">
        <v>380</v>
      </c>
      <c r="F86" s="38" t="s">
        <v>1702</v>
      </c>
      <c r="G86" s="38" t="s">
        <v>381</v>
      </c>
      <c r="H86" s="38"/>
      <c r="I86" s="38" t="s">
        <v>1499</v>
      </c>
      <c r="J86" s="38"/>
      <c r="K86" s="38" t="s">
        <v>1703</v>
      </c>
      <c r="L86" s="38" t="s">
        <v>9</v>
      </c>
      <c r="M86" s="38" t="s">
        <v>164</v>
      </c>
      <c r="N86" s="240"/>
    </row>
    <row r="87" spans="1:14" ht="18">
      <c r="A87" s="203"/>
      <c r="B87" s="30" t="s">
        <v>254</v>
      </c>
      <c r="C87" s="30"/>
      <c r="D87" s="30"/>
      <c r="E87" s="30"/>
      <c r="F87" s="30"/>
      <c r="G87" s="30"/>
      <c r="H87" s="30"/>
      <c r="I87" s="30"/>
      <c r="J87" s="30"/>
      <c r="K87" s="30"/>
      <c r="L87" s="30"/>
      <c r="M87" s="30"/>
      <c r="N87" s="230"/>
    </row>
    <row r="88" spans="1:14" ht="187.5">
      <c r="A88" s="203" t="s">
        <v>612</v>
      </c>
      <c r="B88" s="30" t="s">
        <v>255</v>
      </c>
      <c r="C88" s="38" t="s">
        <v>280</v>
      </c>
      <c r="D88" s="232" t="s">
        <v>162</v>
      </c>
      <c r="E88" s="232"/>
      <c r="F88" s="38"/>
      <c r="G88" s="232"/>
      <c r="H88" s="232"/>
      <c r="I88" s="33" t="s">
        <v>980</v>
      </c>
      <c r="J88" s="38" t="s">
        <v>1650</v>
      </c>
      <c r="K88" s="34" t="s">
        <v>1705</v>
      </c>
      <c r="L88" s="38" t="s">
        <v>9</v>
      </c>
      <c r="M88" s="232" t="s">
        <v>164</v>
      </c>
      <c r="N88" s="240"/>
    </row>
    <row r="89" spans="1:14" ht="378">
      <c r="A89" s="203" t="s">
        <v>613</v>
      </c>
      <c r="B89" s="30" t="s">
        <v>294</v>
      </c>
      <c r="C89" s="38" t="s">
        <v>293</v>
      </c>
      <c r="D89" s="232" t="s">
        <v>162</v>
      </c>
      <c r="E89" s="38" t="s">
        <v>382</v>
      </c>
      <c r="F89" s="38" t="s">
        <v>383</v>
      </c>
      <c r="G89" s="38" t="s">
        <v>385</v>
      </c>
      <c r="H89" s="38" t="s">
        <v>386</v>
      </c>
      <c r="I89" s="33" t="s">
        <v>1898</v>
      </c>
      <c r="J89" s="226" t="s">
        <v>1650</v>
      </c>
      <c r="K89" s="34" t="s">
        <v>1647</v>
      </c>
      <c r="L89" s="32" t="s">
        <v>24</v>
      </c>
      <c r="M89" s="232" t="s">
        <v>141</v>
      </c>
      <c r="N89" s="228"/>
    </row>
    <row r="90" spans="1:14" ht="409.5">
      <c r="A90" s="203" t="s">
        <v>1189</v>
      </c>
      <c r="B90" s="30" t="s">
        <v>657</v>
      </c>
      <c r="C90" s="38" t="s">
        <v>299</v>
      </c>
      <c r="D90" s="232" t="s">
        <v>162</v>
      </c>
      <c r="E90" s="233" t="s">
        <v>393</v>
      </c>
      <c r="F90" s="38" t="s">
        <v>394</v>
      </c>
      <c r="G90" s="232" t="s">
        <v>395</v>
      </c>
      <c r="H90" s="232" t="s">
        <v>396</v>
      </c>
      <c r="I90" s="232"/>
      <c r="J90" s="229" t="s">
        <v>1664</v>
      </c>
      <c r="K90" s="34" t="s">
        <v>1665</v>
      </c>
      <c r="L90" s="38" t="s">
        <v>9</v>
      </c>
      <c r="M90" s="232" t="s">
        <v>164</v>
      </c>
      <c r="N90" s="228"/>
    </row>
    <row r="91" spans="1:14" ht="93.75">
      <c r="A91" s="203" t="s">
        <v>614</v>
      </c>
      <c r="B91" s="30" t="s">
        <v>256</v>
      </c>
      <c r="C91" s="38" t="s">
        <v>291</v>
      </c>
      <c r="D91" s="232" t="s">
        <v>173</v>
      </c>
      <c r="E91" s="232"/>
      <c r="F91" s="38" t="s">
        <v>1706</v>
      </c>
      <c r="G91" s="232"/>
      <c r="H91" s="232"/>
      <c r="I91" s="232"/>
      <c r="J91" s="38" t="s">
        <v>1707</v>
      </c>
      <c r="K91" s="38" t="s">
        <v>1668</v>
      </c>
      <c r="L91" s="38" t="s">
        <v>9</v>
      </c>
      <c r="M91" s="232" t="s">
        <v>164</v>
      </c>
      <c r="N91" s="239"/>
    </row>
    <row r="92" spans="1:14" ht="409.5">
      <c r="A92" s="203" t="s">
        <v>615</v>
      </c>
      <c r="B92" s="30" t="s">
        <v>257</v>
      </c>
      <c r="C92" s="38" t="s">
        <v>295</v>
      </c>
      <c r="D92" s="38" t="s">
        <v>162</v>
      </c>
      <c r="E92" s="38" t="s">
        <v>387</v>
      </c>
      <c r="F92" s="38" t="s">
        <v>1708</v>
      </c>
      <c r="G92" s="38" t="s">
        <v>1435</v>
      </c>
      <c r="H92" s="38"/>
      <c r="I92" s="38" t="s">
        <v>1709</v>
      </c>
      <c r="J92" s="38"/>
      <c r="K92" s="38" t="s">
        <v>1498</v>
      </c>
      <c r="L92" s="38" t="s">
        <v>24</v>
      </c>
      <c r="M92" s="38" t="s">
        <v>164</v>
      </c>
      <c r="N92" s="240"/>
    </row>
    <row r="93" spans="1:14" ht="198">
      <c r="A93" s="203" t="s">
        <v>616</v>
      </c>
      <c r="B93" s="30" t="s">
        <v>258</v>
      </c>
      <c r="C93" s="38" t="s">
        <v>296</v>
      </c>
      <c r="D93" s="232" t="s">
        <v>162</v>
      </c>
      <c r="E93" s="34" t="s">
        <v>348</v>
      </c>
      <c r="F93" s="38" t="s">
        <v>349</v>
      </c>
      <c r="G93" s="34" t="s">
        <v>351</v>
      </c>
      <c r="H93" s="34" t="s">
        <v>350</v>
      </c>
      <c r="I93" s="34" t="s">
        <v>1677</v>
      </c>
      <c r="J93" s="229" t="s">
        <v>1710</v>
      </c>
      <c r="K93" s="34" t="s">
        <v>1711</v>
      </c>
      <c r="L93" s="32" t="s">
        <v>24</v>
      </c>
      <c r="M93" s="232" t="s">
        <v>164</v>
      </c>
      <c r="N93" s="239"/>
    </row>
    <row r="94" spans="1:14" ht="18">
      <c r="A94" s="203"/>
      <c r="B94" s="30" t="s">
        <v>259</v>
      </c>
      <c r="C94" s="30"/>
      <c r="D94" s="30"/>
      <c r="E94" s="30"/>
      <c r="F94" s="30"/>
      <c r="G94" s="30"/>
      <c r="H94" s="30"/>
      <c r="I94" s="30"/>
      <c r="J94" s="30"/>
      <c r="K94" s="30"/>
      <c r="L94" s="30"/>
      <c r="M94" s="30"/>
      <c r="N94" s="230"/>
    </row>
    <row r="95" spans="1:14" ht="93.75">
      <c r="A95" s="203" t="s">
        <v>617</v>
      </c>
      <c r="B95" s="30" t="s">
        <v>298</v>
      </c>
      <c r="C95" s="38" t="s">
        <v>109</v>
      </c>
      <c r="D95" s="38" t="s">
        <v>162</v>
      </c>
      <c r="E95" s="38" t="s">
        <v>388</v>
      </c>
      <c r="F95" s="38" t="s">
        <v>389</v>
      </c>
      <c r="G95" s="38" t="s">
        <v>390</v>
      </c>
      <c r="H95" s="38" t="s">
        <v>391</v>
      </c>
      <c r="I95" s="38"/>
      <c r="J95" s="13" t="s">
        <v>968</v>
      </c>
      <c r="K95" s="19" t="s">
        <v>1586</v>
      </c>
      <c r="L95" s="20" t="s">
        <v>9</v>
      </c>
      <c r="M95" s="38" t="s">
        <v>10</v>
      </c>
      <c r="N95" s="239"/>
    </row>
    <row r="96" spans="1:14" ht="378">
      <c r="A96" s="203" t="s">
        <v>618</v>
      </c>
      <c r="B96" s="30" t="s">
        <v>260</v>
      </c>
      <c r="C96" s="38" t="s">
        <v>280</v>
      </c>
      <c r="D96" s="232" t="s">
        <v>173</v>
      </c>
      <c r="E96" s="232"/>
      <c r="F96" s="232"/>
      <c r="G96" s="232"/>
      <c r="H96" s="232"/>
      <c r="I96" s="33" t="s">
        <v>1902</v>
      </c>
      <c r="J96" s="226" t="s">
        <v>1650</v>
      </c>
      <c r="K96" s="34" t="s">
        <v>1647</v>
      </c>
      <c r="L96" s="38" t="s">
        <v>9</v>
      </c>
      <c r="M96" s="232" t="s">
        <v>164</v>
      </c>
      <c r="N96" s="228" t="s">
        <v>1648</v>
      </c>
    </row>
    <row r="97" spans="1:14" ht="409.5">
      <c r="A97" s="203" t="s">
        <v>619</v>
      </c>
      <c r="B97" s="30" t="s">
        <v>261</v>
      </c>
      <c r="C97" s="38" t="s">
        <v>291</v>
      </c>
      <c r="D97" s="232" t="s">
        <v>173</v>
      </c>
      <c r="E97" s="232" t="s">
        <v>392</v>
      </c>
      <c r="F97" s="38" t="s">
        <v>1712</v>
      </c>
      <c r="G97" s="232"/>
      <c r="H97" s="232" t="s">
        <v>372</v>
      </c>
      <c r="I97" s="38" t="s">
        <v>1442</v>
      </c>
      <c r="J97" s="38" t="s">
        <v>1501</v>
      </c>
      <c r="K97" s="34" t="s">
        <v>1846</v>
      </c>
      <c r="L97" s="32" t="s">
        <v>24</v>
      </c>
      <c r="M97" s="34" t="s">
        <v>164</v>
      </c>
      <c r="N97" s="239"/>
    </row>
    <row r="98" spans="1:14" ht="210">
      <c r="A98" s="203" t="s">
        <v>620</v>
      </c>
      <c r="B98" s="30" t="s">
        <v>262</v>
      </c>
      <c r="C98" s="38" t="s">
        <v>291</v>
      </c>
      <c r="D98" s="232" t="s">
        <v>173</v>
      </c>
      <c r="E98" s="232"/>
      <c r="F98" s="173" t="s">
        <v>1713</v>
      </c>
      <c r="G98" s="232"/>
      <c r="H98" s="232"/>
      <c r="I98" s="232"/>
      <c r="J98" s="38" t="s">
        <v>1501</v>
      </c>
      <c r="K98" s="38" t="s">
        <v>1701</v>
      </c>
      <c r="L98" s="38" t="s">
        <v>9</v>
      </c>
      <c r="M98" s="232" t="s">
        <v>164</v>
      </c>
      <c r="N98" s="239"/>
    </row>
    <row r="99" spans="1:14" ht="18">
      <c r="A99" s="203"/>
      <c r="B99" s="30" t="s">
        <v>263</v>
      </c>
      <c r="C99" s="30"/>
      <c r="D99" s="30"/>
      <c r="E99" s="30"/>
      <c r="F99" s="30"/>
      <c r="G99" s="30"/>
      <c r="H99" s="30"/>
      <c r="I99" s="30"/>
      <c r="J99" s="30"/>
      <c r="K99" s="30"/>
      <c r="L99" s="30"/>
      <c r="M99" s="30"/>
      <c r="N99" s="230"/>
    </row>
    <row r="100" spans="1:14" ht="409.5">
      <c r="A100" s="203" t="s">
        <v>621</v>
      </c>
      <c r="B100" s="30" t="s">
        <v>264</v>
      </c>
      <c r="C100" s="38" t="s">
        <v>1714</v>
      </c>
      <c r="D100" s="232" t="s">
        <v>162</v>
      </c>
      <c r="E100" s="232"/>
      <c r="F100" s="232"/>
      <c r="G100" s="232"/>
      <c r="H100" s="232"/>
      <c r="I100" s="33" t="s">
        <v>1649</v>
      </c>
      <c r="J100" s="226" t="s">
        <v>1650</v>
      </c>
      <c r="K100" s="34" t="s">
        <v>1900</v>
      </c>
      <c r="L100" s="38" t="s">
        <v>9</v>
      </c>
      <c r="M100" s="232" t="s">
        <v>164</v>
      </c>
      <c r="N100" s="228" t="s">
        <v>1648</v>
      </c>
    </row>
    <row r="101" spans="1:14" ht="409.5">
      <c r="A101" s="203" t="s">
        <v>622</v>
      </c>
      <c r="B101" s="30" t="s">
        <v>265</v>
      </c>
      <c r="C101" s="38" t="s">
        <v>299</v>
      </c>
      <c r="D101" s="232" t="s">
        <v>162</v>
      </c>
      <c r="E101" s="233" t="s">
        <v>393</v>
      </c>
      <c r="F101" s="38" t="s">
        <v>394</v>
      </c>
      <c r="G101" s="232" t="s">
        <v>395</v>
      </c>
      <c r="H101" s="232" t="s">
        <v>396</v>
      </c>
      <c r="I101" s="232"/>
      <c r="J101" s="229" t="s">
        <v>1664</v>
      </c>
      <c r="K101" s="34" t="s">
        <v>1665</v>
      </c>
      <c r="L101" s="38" t="s">
        <v>9</v>
      </c>
      <c r="M101" s="232" t="s">
        <v>164</v>
      </c>
      <c r="N101" s="239"/>
    </row>
    <row r="102" spans="1:14" ht="409.5">
      <c r="A102" s="203" t="s">
        <v>623</v>
      </c>
      <c r="B102" s="30" t="s">
        <v>304</v>
      </c>
      <c r="C102" s="38" t="s">
        <v>291</v>
      </c>
      <c r="D102" s="232" t="s">
        <v>173</v>
      </c>
      <c r="E102" s="232" t="s">
        <v>392</v>
      </c>
      <c r="F102" s="38" t="s">
        <v>1715</v>
      </c>
      <c r="G102" s="232"/>
      <c r="H102" s="232" t="s">
        <v>372</v>
      </c>
      <c r="I102" s="38" t="s">
        <v>1442</v>
      </c>
      <c r="J102" s="38" t="s">
        <v>1501</v>
      </c>
      <c r="K102" s="34" t="s">
        <v>1846</v>
      </c>
      <c r="L102" s="32" t="s">
        <v>24</v>
      </c>
      <c r="M102" s="34" t="s">
        <v>164</v>
      </c>
      <c r="N102" s="239"/>
    </row>
    <row r="103" spans="1:14" ht="206.25">
      <c r="A103" s="203" t="s">
        <v>624</v>
      </c>
      <c r="B103" s="30" t="s">
        <v>266</v>
      </c>
      <c r="C103" s="38" t="s">
        <v>300</v>
      </c>
      <c r="D103" s="232" t="s">
        <v>173</v>
      </c>
      <c r="E103" s="38" t="s">
        <v>397</v>
      </c>
      <c r="F103" s="38" t="s">
        <v>398</v>
      </c>
      <c r="G103" s="232" t="s">
        <v>1716</v>
      </c>
      <c r="H103" s="232" t="s">
        <v>372</v>
      </c>
      <c r="I103" s="38"/>
      <c r="J103" s="38"/>
      <c r="K103" s="38" t="s">
        <v>1495</v>
      </c>
      <c r="L103" s="38" t="s">
        <v>19</v>
      </c>
      <c r="M103" s="232" t="s">
        <v>164</v>
      </c>
      <c r="N103" s="239"/>
    </row>
    <row r="104" spans="1:14" ht="228">
      <c r="A104" s="203" t="s">
        <v>625</v>
      </c>
      <c r="B104" s="30" t="s">
        <v>301</v>
      </c>
      <c r="C104" s="38" t="s">
        <v>109</v>
      </c>
      <c r="D104" s="232" t="s">
        <v>173</v>
      </c>
      <c r="E104" s="232" t="s">
        <v>400</v>
      </c>
      <c r="F104" s="38" t="s">
        <v>401</v>
      </c>
      <c r="G104" s="38" t="s">
        <v>403</v>
      </c>
      <c r="H104" s="232" t="s">
        <v>402</v>
      </c>
      <c r="I104" s="232"/>
      <c r="J104" s="10" t="s">
        <v>978</v>
      </c>
      <c r="K104" s="13" t="s">
        <v>1717</v>
      </c>
      <c r="L104" s="20" t="s">
        <v>24</v>
      </c>
      <c r="M104" s="232" t="s">
        <v>138</v>
      </c>
      <c r="N104" s="239"/>
    </row>
    <row r="105" spans="1:14" ht="393.75">
      <c r="A105" s="203" t="s">
        <v>626</v>
      </c>
      <c r="B105" s="30" t="s">
        <v>399</v>
      </c>
      <c r="C105" s="232"/>
      <c r="D105" s="232"/>
      <c r="E105" s="232" t="s">
        <v>404</v>
      </c>
      <c r="F105" s="245" t="s">
        <v>1436</v>
      </c>
      <c r="G105" s="232" t="s">
        <v>405</v>
      </c>
      <c r="H105" s="38" t="s">
        <v>406</v>
      </c>
      <c r="I105" s="10" t="s">
        <v>1718</v>
      </c>
      <c r="J105" s="6" t="s">
        <v>1616</v>
      </c>
      <c r="K105" s="10" t="s">
        <v>1617</v>
      </c>
      <c r="L105" s="20" t="s">
        <v>24</v>
      </c>
      <c r="M105" s="232" t="s">
        <v>985</v>
      </c>
      <c r="N105" s="239"/>
    </row>
    <row r="106" spans="1:14" ht="300">
      <c r="A106" s="203" t="s">
        <v>627</v>
      </c>
      <c r="B106" s="30" t="s">
        <v>267</v>
      </c>
      <c r="C106" s="38" t="s">
        <v>267</v>
      </c>
      <c r="D106" s="232" t="s">
        <v>162</v>
      </c>
      <c r="E106" s="172" t="s">
        <v>407</v>
      </c>
      <c r="F106" s="38" t="s">
        <v>408</v>
      </c>
      <c r="G106" s="38" t="s">
        <v>409</v>
      </c>
      <c r="H106" s="38" t="s">
        <v>384</v>
      </c>
      <c r="I106" s="38"/>
      <c r="J106" s="38" t="s">
        <v>1719</v>
      </c>
      <c r="K106" s="38" t="s">
        <v>1720</v>
      </c>
      <c r="L106" s="20" t="s">
        <v>24</v>
      </c>
      <c r="M106" s="38" t="s">
        <v>164</v>
      </c>
      <c r="N106" s="240"/>
    </row>
    <row r="107" spans="1:14" ht="126">
      <c r="A107" s="203" t="s">
        <v>1311</v>
      </c>
      <c r="B107" s="30" t="s">
        <v>1313</v>
      </c>
      <c r="C107" s="38" t="s">
        <v>109</v>
      </c>
      <c r="D107" s="232"/>
      <c r="E107" s="172"/>
      <c r="F107" s="38"/>
      <c r="G107" s="38"/>
      <c r="H107" s="38"/>
      <c r="I107" s="38"/>
      <c r="J107" s="38"/>
      <c r="K107" s="38" t="s">
        <v>987</v>
      </c>
      <c r="L107" s="20" t="s">
        <v>19</v>
      </c>
      <c r="M107" s="38" t="s">
        <v>1316</v>
      </c>
      <c r="N107" s="240"/>
    </row>
    <row r="108" spans="1:14" ht="128.25">
      <c r="A108" s="203" t="s">
        <v>1312</v>
      </c>
      <c r="B108" s="30" t="s">
        <v>1314</v>
      </c>
      <c r="C108" s="38"/>
      <c r="D108" s="232"/>
      <c r="E108" s="19"/>
      <c r="F108" s="19" t="s">
        <v>1315</v>
      </c>
      <c r="G108" s="19" t="s">
        <v>1306</v>
      </c>
      <c r="H108" s="20"/>
      <c r="I108" s="241"/>
      <c r="J108" s="19" t="s">
        <v>1721</v>
      </c>
      <c r="K108" s="20"/>
      <c r="L108" s="20" t="s">
        <v>9</v>
      </c>
      <c r="M108" s="117" t="s">
        <v>1303</v>
      </c>
      <c r="N108" s="240"/>
    </row>
    <row r="109" spans="1:14" ht="18">
      <c r="A109" s="203"/>
      <c r="B109" s="30" t="s">
        <v>268</v>
      </c>
      <c r="C109" s="30"/>
      <c r="D109" s="30"/>
      <c r="E109" s="30"/>
      <c r="F109" s="30"/>
      <c r="G109" s="30"/>
      <c r="H109" s="30"/>
      <c r="I109" s="30"/>
      <c r="J109" s="30"/>
      <c r="K109" s="30"/>
      <c r="L109" s="30"/>
      <c r="M109" s="30"/>
      <c r="N109" s="230"/>
    </row>
    <row r="110" spans="1:14" ht="56.25">
      <c r="A110" s="203" t="s">
        <v>628</v>
      </c>
      <c r="B110" s="30" t="s">
        <v>269</v>
      </c>
      <c r="C110" s="38" t="s">
        <v>302</v>
      </c>
      <c r="D110" s="232" t="s">
        <v>173</v>
      </c>
      <c r="E110" s="232"/>
      <c r="F110" s="232"/>
      <c r="G110" s="38"/>
      <c r="H110" s="38"/>
      <c r="I110" s="38"/>
      <c r="J110" s="38" t="s">
        <v>1502</v>
      </c>
      <c r="K110" s="38" t="s">
        <v>1722</v>
      </c>
      <c r="L110" s="20" t="s">
        <v>24</v>
      </c>
      <c r="M110" s="38" t="s">
        <v>164</v>
      </c>
      <c r="N110" s="239"/>
    </row>
    <row r="111" spans="1:14" ht="243.75">
      <c r="A111" s="204" t="s">
        <v>629</v>
      </c>
      <c r="B111" s="58" t="s">
        <v>270</v>
      </c>
      <c r="C111" s="208" t="s">
        <v>303</v>
      </c>
      <c r="D111" s="246" t="s">
        <v>173</v>
      </c>
      <c r="E111" s="247" t="s">
        <v>410</v>
      </c>
      <c r="F111" s="208" t="s">
        <v>1723</v>
      </c>
      <c r="G111" s="208" t="s">
        <v>1724</v>
      </c>
      <c r="H111" s="246" t="s">
        <v>402</v>
      </c>
      <c r="I111" s="208" t="s">
        <v>1725</v>
      </c>
      <c r="J111" s="208"/>
      <c r="K111" s="208" t="s">
        <v>1726</v>
      </c>
      <c r="L111" s="100" t="s">
        <v>24</v>
      </c>
      <c r="M111" s="246" t="s">
        <v>164</v>
      </c>
      <c r="N111" s="248"/>
    </row>
    <row r="112" spans="1:14">
      <c r="F112" s="26"/>
    </row>
    <row r="114" spans="6:11">
      <c r="F114" s="25"/>
      <c r="J114" s="116" t="s">
        <v>1367</v>
      </c>
      <c r="K114" s="116" t="s">
        <v>1368</v>
      </c>
    </row>
    <row r="115" spans="6:11">
      <c r="J115" s="90" t="s">
        <v>24</v>
      </c>
      <c r="K115" s="90">
        <f>COUNTIF($L$2:$L$111,"*F*")</f>
        <v>34</v>
      </c>
    </row>
    <row r="116" spans="6:11">
      <c r="J116" s="89" t="s">
        <v>9</v>
      </c>
      <c r="K116" s="90">
        <f>COUNTIF($L$2:$L$111,"*P*")</f>
        <v>37</v>
      </c>
    </row>
    <row r="117" spans="6:11">
      <c r="J117" s="90" t="s">
        <v>19</v>
      </c>
      <c r="K117" s="90">
        <f>COUNTIF($L$2:$L$111,"*N*")</f>
        <v>24</v>
      </c>
    </row>
    <row r="118" spans="6:11">
      <c r="J118" s="90" t="s">
        <v>1369</v>
      </c>
      <c r="K118" s="90">
        <f>SUM(K115:K117)</f>
        <v>95</v>
      </c>
    </row>
  </sheetData>
  <dataValidations count="1">
    <dataValidation type="list" allowBlank="1" showInputMessage="1" showErrorMessage="1" sqref="L3:L5 L70:L71 L87 L93:L95 L53:L68 L11:L16 L99 L73:L82 L7:L9 L18:L42 L44:L51 L104:L111 L97 L102 L89">
      <formula1>"Full,Partial,None"</formula1>
    </dataValidation>
  </dataValidations>
  <hyperlinks>
    <hyperlink ref="E26" r:id="rId1"/>
    <hyperlink ref="E35" r:id="rId2"/>
    <hyperlink ref="E19" display="https://www.researchgate.net/profile/Serenella_Sala/publication/263433269_Water_footprint_in_the_context_of_sustainability_assessment_Report_on_the_application_of_life_cycle_based_indicators_of_water_consumption_in_the_context_of_integrated_sustainability"/>
    <hyperlink ref="E41" r:id="rId3"/>
    <hyperlink ref="E46" r:id="rId4"/>
    <hyperlink ref="E58" r:id="rId5"/>
    <hyperlink ref="E101" r:id="rId6"/>
    <hyperlink ref="E111" r:id="rId7"/>
    <hyperlink ref="E22" r:id="rId8"/>
    <hyperlink ref="E40" r:id="rId9"/>
    <hyperlink ref="E43" r:id="rId10"/>
    <hyperlink ref="E65" r:id="rId11"/>
    <hyperlink ref="E75" r:id="rId12"/>
    <hyperlink ref="E90" r:id="rId13"/>
    <hyperlink ref="E63" r:id="rId14"/>
    <hyperlink ref="E106" r:id="rId15"/>
    <hyperlink ref="E44" r:id="rId16"/>
  </hyperlinks>
  <pageMargins left="0.7" right="0.7" top="0.75" bottom="0.75" header="0.3" footer="0.3"/>
  <pageSetup paperSize="9" orientation="portrait" r:id="rId17"/>
  <drawing r:id="rId18"/>
  <tableParts count="1">
    <tablePart r:id="rId1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75" zoomScaleNormal="75" workbookViewId="0">
      <pane xSplit="2" ySplit="1" topLeftCell="C2" activePane="bottomRight" state="frozen"/>
      <selection pane="topRight" activeCell="C1" sqref="C1"/>
      <selection pane="bottomLeft" activeCell="A2" sqref="A2"/>
      <selection pane="bottomRight" activeCell="A19" sqref="A3:A19"/>
    </sheetView>
  </sheetViews>
  <sheetFormatPr defaultRowHeight="15"/>
  <cols>
    <col min="1" max="1" width="14.85546875" customWidth="1"/>
    <col min="2" max="2" width="40.28515625" customWidth="1"/>
    <col min="3" max="4" width="26.28515625" customWidth="1"/>
    <col min="5" max="5" width="36.140625" customWidth="1"/>
    <col min="6" max="6" width="33.28515625" customWidth="1"/>
    <col min="7" max="7" width="40.28515625" customWidth="1"/>
    <col min="8" max="8" width="23.28515625" customWidth="1"/>
    <col min="9" max="9" width="27" customWidth="1"/>
    <col min="10" max="10" width="70" customWidth="1"/>
    <col min="11" max="11" width="72.7109375" customWidth="1"/>
    <col min="12" max="12" width="61" style="53" customWidth="1"/>
    <col min="13" max="13" width="70" customWidth="1"/>
  </cols>
  <sheetData>
    <row r="1" spans="1:13" ht="38.25">
      <c r="A1" s="149" t="s">
        <v>0</v>
      </c>
      <c r="B1" s="151" t="s">
        <v>1504</v>
      </c>
      <c r="C1" s="201" t="s">
        <v>1</v>
      </c>
      <c r="D1" s="201" t="s">
        <v>1510</v>
      </c>
      <c r="E1" s="150" t="s">
        <v>1511</v>
      </c>
      <c r="F1" s="150" t="s">
        <v>1508</v>
      </c>
      <c r="G1" s="149" t="s">
        <v>232</v>
      </c>
      <c r="H1" s="150" t="s">
        <v>192</v>
      </c>
      <c r="I1" s="150" t="s">
        <v>319</v>
      </c>
      <c r="J1" s="150" t="s">
        <v>1438</v>
      </c>
      <c r="K1" s="150" t="s">
        <v>1439</v>
      </c>
      <c r="L1" s="151" t="s">
        <v>1634</v>
      </c>
      <c r="M1" s="150" t="s">
        <v>1572</v>
      </c>
    </row>
    <row r="2" spans="1:13" ht="26.25">
      <c r="A2" s="41"/>
      <c r="B2" s="40" t="s">
        <v>411</v>
      </c>
      <c r="C2" s="21"/>
      <c r="D2" s="21"/>
      <c r="E2" s="21"/>
      <c r="F2" s="21"/>
      <c r="G2" s="41"/>
      <c r="H2" s="18"/>
      <c r="I2" s="18"/>
      <c r="J2" s="18"/>
      <c r="K2" s="52"/>
      <c r="L2" s="84"/>
      <c r="M2" s="200"/>
    </row>
    <row r="3" spans="1:13" ht="142.5">
      <c r="A3" s="163" t="s">
        <v>412</v>
      </c>
      <c r="B3" s="12" t="s">
        <v>413</v>
      </c>
      <c r="C3" s="55" t="s">
        <v>186</v>
      </c>
      <c r="D3" s="55"/>
      <c r="E3" s="172" t="s">
        <v>977</v>
      </c>
      <c r="F3" s="12" t="s">
        <v>1737</v>
      </c>
      <c r="G3" s="42" t="s">
        <v>134</v>
      </c>
      <c r="H3" s="12" t="s">
        <v>230</v>
      </c>
      <c r="I3" s="10"/>
      <c r="J3" s="12" t="s">
        <v>1448</v>
      </c>
      <c r="K3" s="12" t="s">
        <v>1444</v>
      </c>
      <c r="L3" s="91" t="s">
        <v>24</v>
      </c>
      <c r="M3" s="56" t="s">
        <v>1573</v>
      </c>
    </row>
    <row r="4" spans="1:13" ht="171">
      <c r="A4" s="163" t="s">
        <v>415</v>
      </c>
      <c r="B4" s="12" t="s">
        <v>414</v>
      </c>
      <c r="C4" s="55" t="s">
        <v>186</v>
      </c>
      <c r="D4" s="55"/>
      <c r="E4" s="172" t="s">
        <v>977</v>
      </c>
      <c r="F4" s="55" t="s">
        <v>988</v>
      </c>
      <c r="G4" s="42" t="s">
        <v>134</v>
      </c>
      <c r="H4" s="12" t="s">
        <v>230</v>
      </c>
      <c r="I4" s="10" t="s">
        <v>1445</v>
      </c>
      <c r="J4" s="12" t="s">
        <v>1622</v>
      </c>
      <c r="K4" s="12" t="s">
        <v>1730</v>
      </c>
      <c r="L4" s="91" t="s">
        <v>24</v>
      </c>
      <c r="M4" s="56" t="s">
        <v>1573</v>
      </c>
    </row>
    <row r="5" spans="1:13" ht="171">
      <c r="A5" s="163" t="s">
        <v>416</v>
      </c>
      <c r="B5" s="12" t="s">
        <v>417</v>
      </c>
      <c r="C5" s="55" t="s">
        <v>186</v>
      </c>
      <c r="D5" s="55"/>
      <c r="E5" s="172" t="s">
        <v>977</v>
      </c>
      <c r="F5" s="12" t="s">
        <v>989</v>
      </c>
      <c r="G5" s="42" t="s">
        <v>134</v>
      </c>
      <c r="H5" s="12" t="s">
        <v>230</v>
      </c>
      <c r="I5" s="10" t="s">
        <v>1447</v>
      </c>
      <c r="J5" s="12" t="s">
        <v>1622</v>
      </c>
      <c r="K5" s="12" t="s">
        <v>1730</v>
      </c>
      <c r="L5" s="91" t="s">
        <v>24</v>
      </c>
      <c r="M5" s="56" t="s">
        <v>1573</v>
      </c>
    </row>
    <row r="6" spans="1:13" ht="26.25">
      <c r="A6" s="41"/>
      <c r="B6" s="21" t="s">
        <v>418</v>
      </c>
      <c r="C6" s="46"/>
      <c r="D6" s="46"/>
      <c r="E6" s="21"/>
      <c r="F6" s="21"/>
      <c r="G6" s="41"/>
      <c r="H6" s="18"/>
      <c r="I6" s="18"/>
      <c r="J6" s="18"/>
      <c r="K6" s="52"/>
      <c r="L6" s="84"/>
      <c r="M6" s="21"/>
    </row>
    <row r="7" spans="1:13" ht="45">
      <c r="A7" s="87" t="s">
        <v>419</v>
      </c>
      <c r="B7" s="43" t="s">
        <v>420</v>
      </c>
      <c r="C7" s="45"/>
      <c r="D7" s="45"/>
      <c r="E7" s="43"/>
      <c r="F7" s="43"/>
      <c r="G7" s="44"/>
      <c r="H7" s="44"/>
      <c r="I7" s="44"/>
      <c r="J7" s="44"/>
      <c r="K7" s="48" t="s">
        <v>987</v>
      </c>
      <c r="L7" s="91" t="s">
        <v>19</v>
      </c>
      <c r="M7" s="43"/>
    </row>
    <row r="8" spans="1:13" ht="30">
      <c r="A8" s="87" t="s">
        <v>421</v>
      </c>
      <c r="B8" s="43" t="s">
        <v>422</v>
      </c>
      <c r="C8" s="45"/>
      <c r="D8" s="45"/>
      <c r="E8" s="43"/>
      <c r="F8" s="43"/>
      <c r="G8" s="44"/>
      <c r="H8" s="44"/>
      <c r="I8" s="44"/>
      <c r="J8" s="44"/>
      <c r="K8" s="48" t="s">
        <v>987</v>
      </c>
      <c r="L8" s="91" t="s">
        <v>19</v>
      </c>
      <c r="M8" s="43"/>
    </row>
    <row r="9" spans="1:13" ht="26.25">
      <c r="A9" s="41"/>
      <c r="B9" s="21" t="s">
        <v>423</v>
      </c>
      <c r="C9" s="46"/>
      <c r="D9" s="46"/>
      <c r="E9" s="21"/>
      <c r="F9" s="21"/>
      <c r="G9" s="41"/>
      <c r="H9" s="18"/>
      <c r="I9" s="18"/>
      <c r="J9" s="18"/>
      <c r="K9" s="52"/>
      <c r="L9" s="84"/>
      <c r="M9" s="21"/>
    </row>
    <row r="10" spans="1:13" ht="171">
      <c r="A10" s="202" t="s">
        <v>424</v>
      </c>
      <c r="B10" s="154" t="s">
        <v>417</v>
      </c>
      <c r="C10" s="154" t="s">
        <v>992</v>
      </c>
      <c r="D10" s="154"/>
      <c r="E10" s="83" t="s">
        <v>977</v>
      </c>
      <c r="F10" s="15" t="s">
        <v>989</v>
      </c>
      <c r="G10" s="15" t="s">
        <v>134</v>
      </c>
      <c r="H10" s="15" t="s">
        <v>230</v>
      </c>
      <c r="I10" s="19" t="s">
        <v>1731</v>
      </c>
      <c r="J10" s="12" t="s">
        <v>1732</v>
      </c>
      <c r="K10" s="15" t="s">
        <v>1730</v>
      </c>
      <c r="L10" s="91" t="s">
        <v>24</v>
      </c>
      <c r="M10" s="56" t="s">
        <v>1573</v>
      </c>
    </row>
    <row r="11" spans="1:13" ht="409.5">
      <c r="A11" s="88" t="s">
        <v>425</v>
      </c>
      <c r="B11" s="29" t="s">
        <v>1733</v>
      </c>
      <c r="C11" s="29" t="s">
        <v>143</v>
      </c>
      <c r="D11" s="29"/>
      <c r="E11" s="50" t="s">
        <v>990</v>
      </c>
      <c r="F11" s="29" t="s">
        <v>1446</v>
      </c>
      <c r="G11" s="15" t="s">
        <v>145</v>
      </c>
      <c r="H11" s="15" t="s">
        <v>1629</v>
      </c>
      <c r="I11" s="51" t="s">
        <v>1734</v>
      </c>
      <c r="J11" s="39" t="s">
        <v>1735</v>
      </c>
      <c r="K11" s="39" t="s">
        <v>1736</v>
      </c>
      <c r="L11" s="92" t="s">
        <v>9</v>
      </c>
      <c r="M11" s="49" t="s">
        <v>991</v>
      </c>
    </row>
    <row r="12" spans="1:13" ht="26.25">
      <c r="A12" s="41"/>
      <c r="B12" s="21" t="s">
        <v>426</v>
      </c>
      <c r="C12" s="18"/>
      <c r="D12" s="18"/>
      <c r="E12" s="18"/>
      <c r="F12" s="18"/>
      <c r="G12" s="18"/>
      <c r="H12" s="18"/>
      <c r="I12" s="18"/>
      <c r="J12" s="18"/>
      <c r="K12" s="52"/>
      <c r="L12" s="84"/>
      <c r="M12" s="18"/>
    </row>
    <row r="13" spans="1:13" ht="45">
      <c r="A13" s="87" t="s">
        <v>427</v>
      </c>
      <c r="B13" s="43" t="s">
        <v>428</v>
      </c>
      <c r="C13" s="44"/>
      <c r="D13" s="44"/>
      <c r="E13" s="44"/>
      <c r="F13" s="44"/>
      <c r="G13" s="44"/>
      <c r="H13" s="44"/>
      <c r="I13" s="44"/>
      <c r="J13" s="44"/>
      <c r="K13" s="48" t="s">
        <v>987</v>
      </c>
      <c r="L13" s="91" t="s">
        <v>19</v>
      </c>
      <c r="M13" s="44"/>
    </row>
    <row r="14" spans="1:13">
      <c r="A14" s="87" t="s">
        <v>429</v>
      </c>
      <c r="B14" s="43" t="s">
        <v>430</v>
      </c>
      <c r="C14" s="44"/>
      <c r="D14" s="44"/>
      <c r="E14" s="44"/>
      <c r="F14" s="44"/>
      <c r="G14" s="44"/>
      <c r="H14" s="44"/>
      <c r="I14" s="44"/>
      <c r="J14" s="44"/>
      <c r="K14" s="48" t="s">
        <v>987</v>
      </c>
      <c r="L14" s="91" t="s">
        <v>19</v>
      </c>
      <c r="M14" s="44"/>
    </row>
    <row r="15" spans="1:13">
      <c r="A15" s="87" t="s">
        <v>431</v>
      </c>
      <c r="B15" s="43" t="s">
        <v>432</v>
      </c>
      <c r="C15" s="44"/>
      <c r="D15" s="44"/>
      <c r="E15" s="44"/>
      <c r="F15" s="44"/>
      <c r="G15" s="44"/>
      <c r="H15" s="44"/>
      <c r="I15" s="44"/>
      <c r="J15" s="44"/>
      <c r="K15" s="48" t="s">
        <v>987</v>
      </c>
      <c r="L15" s="91" t="s">
        <v>19</v>
      </c>
      <c r="M15" s="44"/>
    </row>
    <row r="16" spans="1:13" ht="45">
      <c r="A16" s="87" t="s">
        <v>433</v>
      </c>
      <c r="B16" s="43" t="s">
        <v>434</v>
      </c>
      <c r="C16" s="44"/>
      <c r="D16" s="44"/>
      <c r="E16" s="44"/>
      <c r="F16" s="44"/>
      <c r="G16" s="44"/>
      <c r="H16" s="44"/>
      <c r="I16" s="44"/>
      <c r="J16" s="44"/>
      <c r="K16" s="48" t="s">
        <v>987</v>
      </c>
      <c r="L16" s="91" t="s">
        <v>19</v>
      </c>
      <c r="M16" s="44"/>
    </row>
    <row r="17" spans="1:13" ht="90">
      <c r="A17" s="87" t="s">
        <v>435</v>
      </c>
      <c r="B17" s="43" t="s">
        <v>436</v>
      </c>
      <c r="C17" s="44"/>
      <c r="D17" s="44"/>
      <c r="E17" s="44"/>
      <c r="F17" s="44"/>
      <c r="G17" s="44"/>
      <c r="H17" s="44"/>
      <c r="I17" s="44"/>
      <c r="J17" s="44"/>
      <c r="K17" s="48" t="s">
        <v>987</v>
      </c>
      <c r="L17" s="91" t="s">
        <v>19</v>
      </c>
      <c r="M17" s="44"/>
    </row>
    <row r="18" spans="1:13" ht="45">
      <c r="A18" s="87" t="s">
        <v>437</v>
      </c>
      <c r="B18" s="45" t="s">
        <v>438</v>
      </c>
      <c r="C18" s="44"/>
      <c r="D18" s="44"/>
      <c r="E18" s="44"/>
      <c r="F18" s="44"/>
      <c r="G18" s="44"/>
      <c r="H18" s="44"/>
      <c r="I18" s="44"/>
      <c r="J18" s="44"/>
      <c r="K18" s="48" t="s">
        <v>987</v>
      </c>
      <c r="L18" s="91" t="s">
        <v>19</v>
      </c>
      <c r="M18" s="44"/>
    </row>
    <row r="19" spans="1:13" ht="90">
      <c r="A19" s="93" t="s">
        <v>439</v>
      </c>
      <c r="B19" s="94" t="s">
        <v>440</v>
      </c>
      <c r="C19" s="95"/>
      <c r="D19" s="95"/>
      <c r="E19" s="95"/>
      <c r="F19" s="95"/>
      <c r="G19" s="95"/>
      <c r="H19" s="95"/>
      <c r="I19" s="95"/>
      <c r="J19" s="95"/>
      <c r="K19" s="96" t="s">
        <v>987</v>
      </c>
      <c r="L19" s="97" t="s">
        <v>19</v>
      </c>
      <c r="M19" s="95"/>
    </row>
    <row r="23" spans="1:13">
      <c r="L23" s="116" t="s">
        <v>1367</v>
      </c>
      <c r="M23" s="116" t="s">
        <v>1368</v>
      </c>
    </row>
    <row r="24" spans="1:13">
      <c r="L24" s="90" t="s">
        <v>24</v>
      </c>
      <c r="M24" s="90">
        <f>COUNTIF($L$2:$L$19,"*F*")</f>
        <v>4</v>
      </c>
    </row>
    <row r="25" spans="1:13">
      <c r="L25" s="89" t="s">
        <v>9</v>
      </c>
      <c r="M25" s="90">
        <f>COUNTIF($L$2:$L$19,"*P*")</f>
        <v>1</v>
      </c>
    </row>
    <row r="26" spans="1:13">
      <c r="L26" s="90" t="s">
        <v>19</v>
      </c>
      <c r="M26" s="90">
        <f>COUNTIF($L$2:$L$19,"*N*")</f>
        <v>9</v>
      </c>
    </row>
    <row r="27" spans="1:13">
      <c r="L27" s="90" t="s">
        <v>1369</v>
      </c>
      <c r="M27" s="90">
        <f>SUM(M24:M26)</f>
        <v>14</v>
      </c>
    </row>
  </sheetData>
  <dataValidations count="1">
    <dataValidation type="list" allowBlank="1" showInputMessage="1" showErrorMessage="1" sqref="L13:L19 L7:L8 L3:L5 L10:L11">
      <formula1>"Full,Partial,None"</formula1>
    </dataValidation>
  </dataValidations>
  <hyperlinks>
    <hyperlink ref="E3" r:id="rId1"/>
    <hyperlink ref="E4" r:id="rId2"/>
    <hyperlink ref="E5" r:id="rId3"/>
    <hyperlink ref="E10" r:id="rId4"/>
    <hyperlink ref="E11" r:id="rId5"/>
  </hyperlinks>
  <pageMargins left="0.7" right="0.7" top="0.75" bottom="0.75" header="0.3" footer="0.3"/>
  <pageSetup paperSize="9" orientation="portrait" r:id="rId6"/>
  <drawing r:id="rId7"/>
  <tableParts count="1">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zoomScale="70" zoomScaleNormal="70" workbookViewId="0">
      <pane xSplit="2" ySplit="1" topLeftCell="C2" activePane="bottomRight" state="frozen"/>
      <selection pane="topRight" activeCell="C1" sqref="C1"/>
      <selection pane="bottomLeft" activeCell="A2" sqref="A2"/>
      <selection pane="bottomRight" activeCell="E39" sqref="E39"/>
    </sheetView>
  </sheetViews>
  <sheetFormatPr defaultRowHeight="15"/>
  <cols>
    <col min="1" max="1" width="13" customWidth="1"/>
    <col min="2" max="2" width="39.140625" style="23" customWidth="1"/>
    <col min="3" max="3" width="29.28515625" customWidth="1"/>
    <col min="4" max="4" width="19.7109375" style="53" customWidth="1"/>
    <col min="5" max="5" width="31.28515625" customWidth="1"/>
    <col min="6" max="6" width="37.85546875" customWidth="1"/>
    <col min="7" max="7" width="17.28515625" customWidth="1"/>
    <col min="8" max="9" width="38.28515625" customWidth="1"/>
    <col min="10" max="10" width="39" customWidth="1"/>
    <col min="11" max="11" width="61.85546875" customWidth="1"/>
    <col min="12" max="12" width="32.140625" customWidth="1"/>
    <col min="13" max="13" width="14.85546875" customWidth="1"/>
    <col min="14" max="14" width="14.28515625" customWidth="1"/>
  </cols>
  <sheetData>
    <row r="1" spans="1:14" ht="25.5">
      <c r="A1" s="149" t="s">
        <v>0</v>
      </c>
      <c r="B1" s="150" t="s">
        <v>1504</v>
      </c>
      <c r="C1" s="150" t="s">
        <v>1</v>
      </c>
      <c r="D1" s="150" t="s">
        <v>1505</v>
      </c>
      <c r="E1" s="150" t="s">
        <v>1511</v>
      </c>
      <c r="F1" s="150" t="s">
        <v>1508</v>
      </c>
      <c r="G1" s="150" t="s">
        <v>232</v>
      </c>
      <c r="H1" s="150" t="s">
        <v>192</v>
      </c>
      <c r="I1" s="150" t="s">
        <v>319</v>
      </c>
      <c r="J1" s="150" t="s">
        <v>1438</v>
      </c>
      <c r="K1" s="150" t="s">
        <v>1439</v>
      </c>
      <c r="L1" s="150" t="s">
        <v>1634</v>
      </c>
      <c r="M1" s="150" t="s">
        <v>983</v>
      </c>
      <c r="N1" s="150" t="s">
        <v>1371</v>
      </c>
    </row>
    <row r="2" spans="1:14" s="57" customFormat="1">
      <c r="A2" s="161"/>
      <c r="B2" s="183" t="s">
        <v>441</v>
      </c>
      <c r="C2" s="160"/>
      <c r="D2" s="184"/>
      <c r="E2" s="160"/>
      <c r="F2" s="160"/>
      <c r="G2" s="160"/>
      <c r="H2" s="160"/>
      <c r="I2" s="160"/>
      <c r="J2" s="160"/>
      <c r="K2" s="160"/>
      <c r="L2" s="160"/>
      <c r="M2" s="160"/>
      <c r="N2" s="185"/>
    </row>
    <row r="3" spans="1:14" ht="26.25">
      <c r="A3" s="161"/>
      <c r="B3" s="162" t="s">
        <v>442</v>
      </c>
      <c r="C3" s="160"/>
      <c r="D3" s="184"/>
      <c r="E3" s="160"/>
      <c r="F3" s="160"/>
      <c r="G3" s="160"/>
      <c r="H3" s="160"/>
      <c r="I3" s="160"/>
      <c r="J3" s="160"/>
      <c r="K3" s="160"/>
      <c r="L3" s="160"/>
      <c r="M3" s="160"/>
      <c r="N3" s="185"/>
    </row>
    <row r="4" spans="1:14">
      <c r="A4" s="163" t="s">
        <v>444</v>
      </c>
      <c r="B4" s="56" t="s">
        <v>443</v>
      </c>
      <c r="C4" s="164"/>
      <c r="D4" s="186"/>
      <c r="E4" s="164"/>
      <c r="F4" s="164"/>
      <c r="G4" s="164"/>
      <c r="H4" s="164"/>
      <c r="I4" s="164"/>
      <c r="J4" s="164"/>
      <c r="K4" s="186" t="s">
        <v>987</v>
      </c>
      <c r="L4" s="20" t="s">
        <v>19</v>
      </c>
      <c r="M4" s="164"/>
      <c r="N4" s="187"/>
    </row>
    <row r="5" spans="1:14" ht="30">
      <c r="A5" s="163" t="s">
        <v>450</v>
      </c>
      <c r="B5" s="56" t="s">
        <v>445</v>
      </c>
      <c r="C5" s="164"/>
      <c r="D5" s="186"/>
      <c r="E5" s="164"/>
      <c r="F5" s="164"/>
      <c r="G5" s="164"/>
      <c r="H5" s="164"/>
      <c r="I5" s="164"/>
      <c r="J5" s="164"/>
      <c r="K5" s="186" t="s">
        <v>987</v>
      </c>
      <c r="L5" s="20" t="s">
        <v>19</v>
      </c>
      <c r="M5" s="164"/>
      <c r="N5" s="187"/>
    </row>
    <row r="6" spans="1:14" ht="30">
      <c r="A6" s="163" t="s">
        <v>451</v>
      </c>
      <c r="B6" s="56" t="s">
        <v>446</v>
      </c>
      <c r="C6" s="164"/>
      <c r="D6" s="186"/>
      <c r="E6" s="164"/>
      <c r="F6" s="164"/>
      <c r="G6" s="164"/>
      <c r="H6" s="164"/>
      <c r="I6" s="164"/>
      <c r="J6" s="164"/>
      <c r="K6" s="186" t="s">
        <v>987</v>
      </c>
      <c r="L6" s="20" t="s">
        <v>19</v>
      </c>
      <c r="M6" s="164"/>
      <c r="N6" s="187"/>
    </row>
    <row r="7" spans="1:14">
      <c r="A7" s="163" t="s">
        <v>452</v>
      </c>
      <c r="B7" s="56" t="s">
        <v>447</v>
      </c>
      <c r="C7" s="164"/>
      <c r="D7" s="186"/>
      <c r="E7" s="164"/>
      <c r="F7" s="164"/>
      <c r="G7" s="164"/>
      <c r="H7" s="164"/>
      <c r="I7" s="164"/>
      <c r="J7" s="164"/>
      <c r="K7" s="186" t="s">
        <v>987</v>
      </c>
      <c r="L7" s="20" t="s">
        <v>19</v>
      </c>
      <c r="M7" s="164"/>
      <c r="N7" s="187"/>
    </row>
    <row r="8" spans="1:14">
      <c r="A8" s="163" t="s">
        <v>453</v>
      </c>
      <c r="B8" s="56" t="s">
        <v>448</v>
      </c>
      <c r="C8" s="164"/>
      <c r="D8" s="186"/>
      <c r="E8" s="164"/>
      <c r="F8" s="164"/>
      <c r="G8" s="164"/>
      <c r="H8" s="164"/>
      <c r="I8" s="164"/>
      <c r="J8" s="164"/>
      <c r="K8" s="186" t="s">
        <v>987</v>
      </c>
      <c r="L8" s="20" t="s">
        <v>19</v>
      </c>
      <c r="M8" s="164"/>
      <c r="N8" s="187"/>
    </row>
    <row r="9" spans="1:14">
      <c r="A9" s="163" t="s">
        <v>454</v>
      </c>
      <c r="B9" s="56" t="s">
        <v>449</v>
      </c>
      <c r="C9" s="164"/>
      <c r="D9" s="186"/>
      <c r="E9" s="164"/>
      <c r="F9" s="164"/>
      <c r="G9" s="164"/>
      <c r="H9" s="164"/>
      <c r="I9" s="164"/>
      <c r="J9" s="164"/>
      <c r="K9" s="186" t="s">
        <v>987</v>
      </c>
      <c r="L9" s="20" t="s">
        <v>19</v>
      </c>
      <c r="M9" s="164"/>
      <c r="N9" s="187"/>
    </row>
    <row r="10" spans="1:14" ht="26.25">
      <c r="A10" s="161"/>
      <c r="B10" s="162" t="s">
        <v>442</v>
      </c>
      <c r="C10" s="160"/>
      <c r="D10" s="184"/>
      <c r="E10" s="160"/>
      <c r="F10" s="160"/>
      <c r="G10" s="160"/>
      <c r="H10" s="160"/>
      <c r="I10" s="160"/>
      <c r="J10" s="160"/>
      <c r="K10" s="160"/>
      <c r="L10" s="160"/>
      <c r="M10" s="160"/>
      <c r="N10" s="185"/>
    </row>
    <row r="11" spans="1:14" ht="45">
      <c r="A11" s="163" t="s">
        <v>455</v>
      </c>
      <c r="B11" s="56" t="s">
        <v>456</v>
      </c>
      <c r="C11" s="164"/>
      <c r="D11" s="186"/>
      <c r="E11" s="164"/>
      <c r="F11" s="164"/>
      <c r="G11" s="164"/>
      <c r="H11" s="164"/>
      <c r="I11" s="164"/>
      <c r="J11" s="164"/>
      <c r="K11" s="186" t="s">
        <v>987</v>
      </c>
      <c r="L11" s="20" t="s">
        <v>19</v>
      </c>
      <c r="M11" s="164"/>
      <c r="N11" s="187"/>
    </row>
    <row r="12" spans="1:14" ht="45">
      <c r="A12" s="163" t="s">
        <v>459</v>
      </c>
      <c r="B12" s="56" t="s">
        <v>457</v>
      </c>
      <c r="C12" s="164"/>
      <c r="D12" s="186"/>
      <c r="E12" s="164"/>
      <c r="F12" s="164"/>
      <c r="G12" s="164"/>
      <c r="H12" s="164"/>
      <c r="I12" s="164"/>
      <c r="J12" s="164"/>
      <c r="K12" s="186" t="s">
        <v>987</v>
      </c>
      <c r="L12" s="20" t="s">
        <v>19</v>
      </c>
      <c r="M12" s="164"/>
      <c r="N12" s="187"/>
    </row>
    <row r="13" spans="1:14" ht="30">
      <c r="A13" s="163" t="s">
        <v>460</v>
      </c>
      <c r="B13" s="56" t="s">
        <v>458</v>
      </c>
      <c r="C13" s="164"/>
      <c r="D13" s="186"/>
      <c r="E13" s="164"/>
      <c r="F13" s="164"/>
      <c r="G13" s="164"/>
      <c r="H13" s="164"/>
      <c r="I13" s="164"/>
      <c r="J13" s="164"/>
      <c r="K13" s="186" t="s">
        <v>987</v>
      </c>
      <c r="L13" s="20" t="s">
        <v>19</v>
      </c>
      <c r="M13" s="164"/>
      <c r="N13" s="187"/>
    </row>
    <row r="14" spans="1:14" ht="30">
      <c r="A14" s="163" t="s">
        <v>461</v>
      </c>
      <c r="B14" s="56" t="s">
        <v>463</v>
      </c>
      <c r="C14" s="164"/>
      <c r="D14" s="186"/>
      <c r="E14" s="164"/>
      <c r="F14" s="164"/>
      <c r="G14" s="164"/>
      <c r="H14" s="164"/>
      <c r="I14" s="164"/>
      <c r="J14" s="164"/>
      <c r="K14" s="186" t="s">
        <v>987</v>
      </c>
      <c r="L14" s="20" t="s">
        <v>19</v>
      </c>
      <c r="M14" s="164"/>
      <c r="N14" s="187"/>
    </row>
    <row r="15" spans="1:14" ht="30">
      <c r="A15" s="163" t="s">
        <v>462</v>
      </c>
      <c r="B15" s="56" t="s">
        <v>464</v>
      </c>
      <c r="C15" s="164"/>
      <c r="D15" s="186"/>
      <c r="E15" s="164"/>
      <c r="F15" s="164"/>
      <c r="G15" s="164"/>
      <c r="H15" s="164"/>
      <c r="I15" s="164"/>
      <c r="J15" s="164"/>
      <c r="K15" s="186" t="s">
        <v>987</v>
      </c>
      <c r="L15" s="20" t="s">
        <v>19</v>
      </c>
      <c r="M15" s="164"/>
      <c r="N15" s="187"/>
    </row>
    <row r="16" spans="1:14">
      <c r="A16" s="161"/>
      <c r="B16" s="162" t="s">
        <v>465</v>
      </c>
      <c r="C16" s="160"/>
      <c r="D16" s="184"/>
      <c r="E16" s="160"/>
      <c r="F16" s="160"/>
      <c r="G16" s="160"/>
      <c r="H16" s="160"/>
      <c r="I16" s="160"/>
      <c r="J16" s="160"/>
      <c r="K16" s="160"/>
      <c r="L16" s="160"/>
      <c r="M16" s="160"/>
      <c r="N16" s="185"/>
    </row>
    <row r="17" spans="1:14" ht="30">
      <c r="A17" s="163" t="s">
        <v>468</v>
      </c>
      <c r="B17" s="56" t="s">
        <v>466</v>
      </c>
      <c r="C17" s="164"/>
      <c r="D17" s="186"/>
      <c r="E17" s="164"/>
      <c r="F17" s="164"/>
      <c r="G17" s="164"/>
      <c r="H17" s="164"/>
      <c r="I17" s="164"/>
      <c r="J17" s="164"/>
      <c r="K17" s="186" t="s">
        <v>987</v>
      </c>
      <c r="L17" s="20" t="s">
        <v>19</v>
      </c>
      <c r="M17" s="164"/>
      <c r="N17" s="187"/>
    </row>
    <row r="18" spans="1:14">
      <c r="A18" s="163" t="s">
        <v>469</v>
      </c>
      <c r="B18" s="56" t="s">
        <v>467</v>
      </c>
      <c r="C18" s="164"/>
      <c r="D18" s="186"/>
      <c r="E18" s="164"/>
      <c r="F18" s="164"/>
      <c r="G18" s="164"/>
      <c r="H18" s="164"/>
      <c r="I18" s="164"/>
      <c r="J18" s="164"/>
      <c r="K18" s="186" t="s">
        <v>987</v>
      </c>
      <c r="L18" s="20" t="s">
        <v>19</v>
      </c>
      <c r="M18" s="164"/>
      <c r="N18" s="187"/>
    </row>
    <row r="19" spans="1:14" ht="45">
      <c r="A19" s="163" t="s">
        <v>471</v>
      </c>
      <c r="B19" s="56" t="s">
        <v>470</v>
      </c>
      <c r="C19" s="164"/>
      <c r="D19" s="186"/>
      <c r="E19" s="164"/>
      <c r="F19" s="164"/>
      <c r="G19" s="164"/>
      <c r="H19" s="164"/>
      <c r="I19" s="164"/>
      <c r="J19" s="164"/>
      <c r="K19" s="186" t="s">
        <v>987</v>
      </c>
      <c r="L19" s="20" t="s">
        <v>19</v>
      </c>
      <c r="M19" s="164"/>
      <c r="N19" s="187"/>
    </row>
    <row r="20" spans="1:14" ht="60">
      <c r="A20" s="163" t="s">
        <v>472</v>
      </c>
      <c r="B20" s="56" t="s">
        <v>1738</v>
      </c>
      <c r="C20" s="164"/>
      <c r="D20" s="186"/>
      <c r="E20" s="164"/>
      <c r="F20" s="164"/>
      <c r="G20" s="164"/>
      <c r="H20" s="164"/>
      <c r="I20" s="164"/>
      <c r="J20" s="164"/>
      <c r="K20" s="186" t="s">
        <v>987</v>
      </c>
      <c r="L20" s="20" t="s">
        <v>19</v>
      </c>
      <c r="M20" s="164"/>
      <c r="N20" s="187"/>
    </row>
    <row r="21" spans="1:14" ht="30">
      <c r="A21" s="163" t="s">
        <v>473</v>
      </c>
      <c r="B21" s="56" t="s">
        <v>481</v>
      </c>
      <c r="C21" s="164"/>
      <c r="D21" s="186"/>
      <c r="E21" s="164"/>
      <c r="F21" s="164"/>
      <c r="G21" s="164"/>
      <c r="H21" s="164"/>
      <c r="I21" s="164"/>
      <c r="J21" s="164"/>
      <c r="K21" s="186" t="s">
        <v>987</v>
      </c>
      <c r="L21" s="20" t="s">
        <v>19</v>
      </c>
      <c r="M21" s="164"/>
      <c r="N21" s="187"/>
    </row>
    <row r="22" spans="1:14">
      <c r="A22" s="163" t="s">
        <v>474</v>
      </c>
      <c r="B22" s="56" t="s">
        <v>508</v>
      </c>
      <c r="C22" s="164"/>
      <c r="D22" s="186"/>
      <c r="E22" s="164"/>
      <c r="F22" s="164"/>
      <c r="G22" s="164"/>
      <c r="H22" s="164"/>
      <c r="I22" s="164"/>
      <c r="J22" s="164"/>
      <c r="K22" s="186" t="s">
        <v>987</v>
      </c>
      <c r="L22" s="20" t="s">
        <v>19</v>
      </c>
      <c r="M22" s="164"/>
      <c r="N22" s="187"/>
    </row>
    <row r="23" spans="1:14">
      <c r="A23" s="163" t="s">
        <v>475</v>
      </c>
      <c r="B23" s="56" t="s">
        <v>482</v>
      </c>
      <c r="C23" s="164"/>
      <c r="D23" s="186"/>
      <c r="E23" s="164"/>
      <c r="F23" s="164"/>
      <c r="G23" s="164"/>
      <c r="H23" s="164"/>
      <c r="I23" s="164"/>
      <c r="J23" s="164"/>
      <c r="K23" s="186" t="s">
        <v>987</v>
      </c>
      <c r="L23" s="20" t="s">
        <v>19</v>
      </c>
      <c r="M23" s="164"/>
      <c r="N23" s="187"/>
    </row>
    <row r="24" spans="1:14" ht="30">
      <c r="A24" s="163" t="s">
        <v>476</v>
      </c>
      <c r="B24" s="56" t="s">
        <v>483</v>
      </c>
      <c r="C24" s="164"/>
      <c r="D24" s="186"/>
      <c r="E24" s="164"/>
      <c r="F24" s="164"/>
      <c r="G24" s="164"/>
      <c r="H24" s="164"/>
      <c r="I24" s="164"/>
      <c r="J24" s="164"/>
      <c r="K24" s="186" t="s">
        <v>987</v>
      </c>
      <c r="L24" s="20" t="s">
        <v>19</v>
      </c>
      <c r="M24" s="164"/>
      <c r="N24" s="187"/>
    </row>
    <row r="25" spans="1:14" ht="30">
      <c r="A25" s="163" t="s">
        <v>477</v>
      </c>
      <c r="B25" s="56" t="s">
        <v>484</v>
      </c>
      <c r="C25" s="164"/>
      <c r="D25" s="186"/>
      <c r="E25" s="164"/>
      <c r="F25" s="164"/>
      <c r="G25" s="164"/>
      <c r="H25" s="164"/>
      <c r="I25" s="164"/>
      <c r="J25" s="164"/>
      <c r="K25" s="186" t="s">
        <v>987</v>
      </c>
      <c r="L25" s="20" t="s">
        <v>19</v>
      </c>
      <c r="M25" s="164"/>
      <c r="N25" s="187"/>
    </row>
    <row r="26" spans="1:14" ht="30">
      <c r="A26" s="163" t="s">
        <v>478</v>
      </c>
      <c r="B26" s="56" t="s">
        <v>485</v>
      </c>
      <c r="C26" s="164"/>
      <c r="D26" s="186"/>
      <c r="E26" s="164"/>
      <c r="F26" s="164"/>
      <c r="G26" s="164"/>
      <c r="H26" s="164"/>
      <c r="I26" s="164"/>
      <c r="J26" s="164"/>
      <c r="K26" s="186" t="s">
        <v>987</v>
      </c>
      <c r="L26" s="20" t="s">
        <v>19</v>
      </c>
      <c r="M26" s="164"/>
      <c r="N26" s="187"/>
    </row>
    <row r="27" spans="1:14" ht="30">
      <c r="A27" s="163" t="s">
        <v>479</v>
      </c>
      <c r="B27" s="56" t="s">
        <v>486</v>
      </c>
      <c r="C27" s="164"/>
      <c r="D27" s="186"/>
      <c r="E27" s="164"/>
      <c r="F27" s="164"/>
      <c r="G27" s="164"/>
      <c r="H27" s="164"/>
      <c r="I27" s="164"/>
      <c r="J27" s="164"/>
      <c r="K27" s="186" t="s">
        <v>987</v>
      </c>
      <c r="L27" s="20" t="s">
        <v>19</v>
      </c>
      <c r="M27" s="164"/>
      <c r="N27" s="187"/>
    </row>
    <row r="28" spans="1:14" ht="30">
      <c r="A28" s="163" t="s">
        <v>480</v>
      </c>
      <c r="B28" s="56" t="s">
        <v>487</v>
      </c>
      <c r="C28" s="164"/>
      <c r="D28" s="186"/>
      <c r="E28" s="164"/>
      <c r="F28" s="164"/>
      <c r="G28" s="164"/>
      <c r="H28" s="164"/>
      <c r="I28" s="164"/>
      <c r="J28" s="164"/>
      <c r="K28" s="186" t="s">
        <v>987</v>
      </c>
      <c r="L28" s="20" t="s">
        <v>19</v>
      </c>
      <c r="M28" s="164"/>
      <c r="N28" s="187"/>
    </row>
    <row r="29" spans="1:14">
      <c r="A29" s="161"/>
      <c r="B29" s="162" t="s">
        <v>488</v>
      </c>
      <c r="C29" s="160"/>
      <c r="D29" s="184"/>
      <c r="E29" s="160"/>
      <c r="F29" s="160"/>
      <c r="G29" s="160"/>
      <c r="H29" s="160"/>
      <c r="I29" s="160"/>
      <c r="J29" s="160"/>
      <c r="K29" s="160"/>
      <c r="L29" s="160"/>
      <c r="M29" s="160"/>
      <c r="N29" s="185"/>
    </row>
    <row r="30" spans="1:14">
      <c r="A30" s="163" t="s">
        <v>493</v>
      </c>
      <c r="B30" s="56" t="s">
        <v>489</v>
      </c>
      <c r="C30" s="164"/>
      <c r="D30" s="186"/>
      <c r="E30" s="164"/>
      <c r="F30" s="164"/>
      <c r="G30" s="164"/>
      <c r="H30" s="164"/>
      <c r="I30" s="164"/>
      <c r="J30" s="164"/>
      <c r="K30" s="186" t="s">
        <v>987</v>
      </c>
      <c r="L30" s="20" t="s">
        <v>19</v>
      </c>
      <c r="M30" s="164"/>
      <c r="N30" s="187"/>
    </row>
    <row r="31" spans="1:14" ht="30">
      <c r="A31" s="163" t="s">
        <v>494</v>
      </c>
      <c r="B31" s="56" t="s">
        <v>490</v>
      </c>
      <c r="C31" s="164"/>
      <c r="D31" s="186"/>
      <c r="E31" s="164"/>
      <c r="F31" s="164"/>
      <c r="G31" s="164"/>
      <c r="H31" s="164"/>
      <c r="I31" s="164"/>
      <c r="J31" s="164"/>
      <c r="K31" s="186" t="s">
        <v>987</v>
      </c>
      <c r="L31" s="20" t="s">
        <v>19</v>
      </c>
      <c r="M31" s="164"/>
      <c r="N31" s="187"/>
    </row>
    <row r="32" spans="1:14" ht="45">
      <c r="A32" s="163" t="s">
        <v>495</v>
      </c>
      <c r="B32" s="56" t="s">
        <v>491</v>
      </c>
      <c r="C32" s="164"/>
      <c r="D32" s="186"/>
      <c r="E32" s="164"/>
      <c r="F32" s="164"/>
      <c r="G32" s="164"/>
      <c r="H32" s="164"/>
      <c r="I32" s="164"/>
      <c r="J32" s="164"/>
      <c r="K32" s="186" t="s">
        <v>987</v>
      </c>
      <c r="L32" s="20" t="s">
        <v>19</v>
      </c>
      <c r="M32" s="164"/>
      <c r="N32" s="187"/>
    </row>
    <row r="33" spans="1:14" ht="60">
      <c r="A33" s="163" t="s">
        <v>496</v>
      </c>
      <c r="B33" s="56" t="s">
        <v>492</v>
      </c>
      <c r="C33" s="164"/>
      <c r="D33" s="186"/>
      <c r="E33" s="164"/>
      <c r="F33" s="164"/>
      <c r="G33" s="164"/>
      <c r="H33" s="164"/>
      <c r="I33" s="164"/>
      <c r="J33" s="164"/>
      <c r="K33" s="186" t="s">
        <v>987</v>
      </c>
      <c r="L33" s="20" t="s">
        <v>19</v>
      </c>
      <c r="M33" s="164"/>
      <c r="N33" s="187"/>
    </row>
    <row r="34" spans="1:14">
      <c r="A34" s="161"/>
      <c r="B34" s="162" t="s">
        <v>507</v>
      </c>
      <c r="C34" s="160"/>
      <c r="D34" s="184"/>
      <c r="E34" s="160"/>
      <c r="F34" s="160"/>
      <c r="G34" s="160"/>
      <c r="H34" s="160"/>
      <c r="I34" s="160"/>
      <c r="J34" s="160"/>
      <c r="K34" s="160"/>
      <c r="L34" s="160"/>
      <c r="M34" s="160"/>
      <c r="N34" s="185"/>
    </row>
    <row r="35" spans="1:14" ht="30">
      <c r="A35" s="163" t="s">
        <v>499</v>
      </c>
      <c r="B35" s="56" t="s">
        <v>497</v>
      </c>
      <c r="C35" s="164"/>
      <c r="D35" s="186"/>
      <c r="E35" s="164"/>
      <c r="F35" s="164"/>
      <c r="G35" s="164"/>
      <c r="H35" s="164"/>
      <c r="I35" s="164"/>
      <c r="J35" s="164"/>
      <c r="K35" s="186" t="s">
        <v>987</v>
      </c>
      <c r="L35" s="20" t="s">
        <v>19</v>
      </c>
      <c r="M35" s="164"/>
      <c r="N35" s="187"/>
    </row>
    <row r="36" spans="1:14" ht="45">
      <c r="A36" s="163" t="s">
        <v>500</v>
      </c>
      <c r="B36" s="56" t="s">
        <v>498</v>
      </c>
      <c r="C36" s="164"/>
      <c r="D36" s="186"/>
      <c r="E36" s="164"/>
      <c r="F36" s="164"/>
      <c r="G36" s="164"/>
      <c r="H36" s="164"/>
      <c r="I36" s="164"/>
      <c r="J36" s="164"/>
      <c r="K36" s="186" t="s">
        <v>987</v>
      </c>
      <c r="L36" s="20" t="s">
        <v>19</v>
      </c>
      <c r="M36" s="164"/>
      <c r="N36" s="187"/>
    </row>
    <row r="37" spans="1:14" ht="45">
      <c r="A37" s="163" t="s">
        <v>502</v>
      </c>
      <c r="B37" s="56" t="s">
        <v>501</v>
      </c>
      <c r="C37" s="164"/>
      <c r="D37" s="186"/>
      <c r="E37" s="164"/>
      <c r="F37" s="164"/>
      <c r="G37" s="164"/>
      <c r="H37" s="164"/>
      <c r="I37" s="164"/>
      <c r="J37" s="164"/>
      <c r="K37" s="186" t="s">
        <v>987</v>
      </c>
      <c r="L37" s="20" t="s">
        <v>19</v>
      </c>
      <c r="M37" s="164"/>
      <c r="N37" s="187"/>
    </row>
    <row r="38" spans="1:14" ht="45">
      <c r="A38" s="163" t="s">
        <v>505</v>
      </c>
      <c r="B38" s="56" t="s">
        <v>503</v>
      </c>
      <c r="C38" s="164"/>
      <c r="D38" s="186"/>
      <c r="E38" s="164"/>
      <c r="F38" s="164"/>
      <c r="G38" s="164"/>
      <c r="H38" s="164"/>
      <c r="I38" s="164"/>
      <c r="J38" s="164"/>
      <c r="K38" s="186" t="s">
        <v>987</v>
      </c>
      <c r="L38" s="20" t="s">
        <v>19</v>
      </c>
      <c r="M38" s="164"/>
      <c r="N38" s="187"/>
    </row>
    <row r="39" spans="1:14" ht="30">
      <c r="A39" s="163" t="s">
        <v>506</v>
      </c>
      <c r="B39" s="56" t="s">
        <v>504</v>
      </c>
      <c r="C39" s="164"/>
      <c r="D39" s="186"/>
      <c r="E39" s="164"/>
      <c r="F39" s="164"/>
      <c r="G39" s="164"/>
      <c r="H39" s="164"/>
      <c r="I39" s="164"/>
      <c r="J39" s="164"/>
      <c r="K39" s="186" t="s">
        <v>987</v>
      </c>
      <c r="L39" s="20" t="s">
        <v>19</v>
      </c>
      <c r="M39" s="164"/>
      <c r="N39" s="187"/>
    </row>
    <row r="40" spans="1:14">
      <c r="A40" s="161"/>
      <c r="B40" s="162" t="s">
        <v>509</v>
      </c>
      <c r="C40" s="160"/>
      <c r="D40" s="184"/>
      <c r="E40" s="160"/>
      <c r="F40" s="160"/>
      <c r="G40" s="160"/>
      <c r="H40" s="160"/>
      <c r="I40" s="160"/>
      <c r="J40" s="160"/>
      <c r="K40" s="160"/>
      <c r="L40" s="160"/>
      <c r="M40" s="160"/>
      <c r="N40" s="185"/>
    </row>
    <row r="41" spans="1:14" ht="45">
      <c r="A41" s="163" t="s">
        <v>517</v>
      </c>
      <c r="B41" s="56" t="s">
        <v>1739</v>
      </c>
      <c r="C41" s="164"/>
      <c r="D41" s="186"/>
      <c r="E41" s="164"/>
      <c r="F41" s="164"/>
      <c r="G41" s="164"/>
      <c r="H41" s="164"/>
      <c r="I41" s="164"/>
      <c r="J41" s="164"/>
      <c r="K41" s="186" t="s">
        <v>987</v>
      </c>
      <c r="L41" s="20" t="s">
        <v>19</v>
      </c>
      <c r="M41" s="164"/>
      <c r="N41" s="187"/>
    </row>
    <row r="42" spans="1:14" ht="45">
      <c r="A42" s="163" t="s">
        <v>518</v>
      </c>
      <c r="B42" s="56" t="s">
        <v>510</v>
      </c>
      <c r="C42" s="164"/>
      <c r="D42" s="186"/>
      <c r="E42" s="164"/>
      <c r="F42" s="164"/>
      <c r="G42" s="164"/>
      <c r="H42" s="164"/>
      <c r="I42" s="164"/>
      <c r="J42" s="164"/>
      <c r="K42" s="186" t="s">
        <v>987</v>
      </c>
      <c r="L42" s="20" t="s">
        <v>19</v>
      </c>
      <c r="M42" s="164"/>
      <c r="N42" s="187"/>
    </row>
    <row r="43" spans="1:14" ht="45">
      <c r="A43" s="163" t="s">
        <v>519</v>
      </c>
      <c r="B43" s="56" t="s">
        <v>511</v>
      </c>
      <c r="C43" s="164"/>
      <c r="D43" s="186"/>
      <c r="E43" s="164"/>
      <c r="F43" s="164"/>
      <c r="G43" s="164"/>
      <c r="H43" s="164"/>
      <c r="I43" s="164"/>
      <c r="J43" s="164"/>
      <c r="K43" s="186" t="s">
        <v>987</v>
      </c>
      <c r="L43" s="20" t="s">
        <v>19</v>
      </c>
      <c r="M43" s="164"/>
      <c r="N43" s="187"/>
    </row>
    <row r="44" spans="1:14" ht="45">
      <c r="A44" s="163" t="s">
        <v>520</v>
      </c>
      <c r="B44" s="56" t="s">
        <v>512</v>
      </c>
      <c r="C44" s="164"/>
      <c r="D44" s="186"/>
      <c r="E44" s="164"/>
      <c r="F44" s="164"/>
      <c r="G44" s="164"/>
      <c r="H44" s="164"/>
      <c r="I44" s="164"/>
      <c r="J44" s="164"/>
      <c r="K44" s="186" t="s">
        <v>987</v>
      </c>
      <c r="L44" s="20" t="s">
        <v>19</v>
      </c>
      <c r="M44" s="164"/>
      <c r="N44" s="187"/>
    </row>
    <row r="45" spans="1:14" ht="45">
      <c r="A45" s="163" t="s">
        <v>521</v>
      </c>
      <c r="B45" s="56" t="s">
        <v>513</v>
      </c>
      <c r="C45" s="164"/>
      <c r="D45" s="186"/>
      <c r="E45" s="164"/>
      <c r="F45" s="164"/>
      <c r="G45" s="164"/>
      <c r="H45" s="164"/>
      <c r="I45" s="164"/>
      <c r="J45" s="164"/>
      <c r="K45" s="186" t="s">
        <v>987</v>
      </c>
      <c r="L45" s="20" t="s">
        <v>19</v>
      </c>
      <c r="M45" s="164"/>
      <c r="N45" s="187"/>
    </row>
    <row r="46" spans="1:14" ht="30">
      <c r="A46" s="163" t="s">
        <v>522</v>
      </c>
      <c r="B46" s="56" t="s">
        <v>514</v>
      </c>
      <c r="C46" s="164"/>
      <c r="D46" s="186"/>
      <c r="E46" s="164"/>
      <c r="F46" s="164"/>
      <c r="G46" s="164"/>
      <c r="H46" s="164"/>
      <c r="I46" s="164"/>
      <c r="J46" s="164"/>
      <c r="K46" s="186" t="s">
        <v>987</v>
      </c>
      <c r="L46" s="20" t="s">
        <v>19</v>
      </c>
      <c r="M46" s="164"/>
      <c r="N46" s="187"/>
    </row>
    <row r="47" spans="1:14" ht="45">
      <c r="A47" s="163" t="s">
        <v>523</v>
      </c>
      <c r="B47" s="56" t="s">
        <v>515</v>
      </c>
      <c r="C47" s="164"/>
      <c r="D47" s="186"/>
      <c r="E47" s="164"/>
      <c r="F47" s="164"/>
      <c r="G47" s="164"/>
      <c r="H47" s="164"/>
      <c r="I47" s="164"/>
      <c r="J47" s="164"/>
      <c r="K47" s="186" t="s">
        <v>987</v>
      </c>
      <c r="L47" s="20" t="s">
        <v>19</v>
      </c>
      <c r="M47" s="164"/>
      <c r="N47" s="187"/>
    </row>
    <row r="48" spans="1:14" ht="45">
      <c r="A48" s="163" t="s">
        <v>524</v>
      </c>
      <c r="B48" s="56" t="s">
        <v>516</v>
      </c>
      <c r="C48" s="164"/>
      <c r="D48" s="186"/>
      <c r="E48" s="164"/>
      <c r="F48" s="164"/>
      <c r="G48" s="164"/>
      <c r="H48" s="164"/>
      <c r="I48" s="164"/>
      <c r="J48" s="164"/>
      <c r="K48" s="186" t="s">
        <v>987</v>
      </c>
      <c r="L48" s="20" t="s">
        <v>19</v>
      </c>
      <c r="M48" s="164"/>
      <c r="N48" s="187"/>
    </row>
    <row r="52" spans="12:13">
      <c r="L52" s="116" t="s">
        <v>1367</v>
      </c>
      <c r="M52" s="116" t="s">
        <v>1368</v>
      </c>
    </row>
    <row r="53" spans="12:13">
      <c r="L53" s="90" t="s">
        <v>24</v>
      </c>
      <c r="M53" s="90">
        <f>COUNTIF($L$2:$L$48,"*F*")</f>
        <v>0</v>
      </c>
    </row>
    <row r="54" spans="12:13">
      <c r="L54" s="89" t="s">
        <v>9</v>
      </c>
      <c r="M54" s="90">
        <f>COUNTIF($L$2:$L$48,"*P*")</f>
        <v>0</v>
      </c>
    </row>
    <row r="55" spans="12:13">
      <c r="L55" s="90" t="s">
        <v>19</v>
      </c>
      <c r="M55" s="90">
        <f>COUNTIF($L$2:$L$48,"*N*")</f>
        <v>40</v>
      </c>
    </row>
    <row r="56" spans="12:13">
      <c r="L56" s="90" t="s">
        <v>1369</v>
      </c>
      <c r="M56" s="90">
        <f>SUM(M53:M55)</f>
        <v>40</v>
      </c>
    </row>
  </sheetData>
  <dataValidations count="1">
    <dataValidation type="list" allowBlank="1" showInputMessage="1" showErrorMessage="1" sqref="L4:L9 L11:L15 L17:L28 L30:L33 L35:L39 L41:L48">
      <formula1>"Full,Partial,None"</formula1>
    </dataValidation>
  </dataValidations>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zoomScale="70" zoomScaleNormal="70" workbookViewId="0">
      <pane xSplit="2" ySplit="1" topLeftCell="I46" activePane="bottomRight" state="frozen"/>
      <selection pane="topRight" activeCell="C1" sqref="C1"/>
      <selection pane="bottomLeft" activeCell="A2" sqref="A2"/>
      <selection pane="bottomRight" activeCell="V66" sqref="V66"/>
    </sheetView>
  </sheetViews>
  <sheetFormatPr defaultRowHeight="15"/>
  <cols>
    <col min="1" max="1" width="13" customWidth="1"/>
    <col min="2" max="2" width="39.140625" style="23" customWidth="1"/>
    <col min="3" max="3" width="29.28515625" customWidth="1"/>
    <col min="4" max="4" width="19.7109375" style="53" customWidth="1"/>
    <col min="5" max="5" width="31.28515625" customWidth="1"/>
    <col min="6" max="6" width="37.85546875" customWidth="1"/>
    <col min="7" max="7" width="17.28515625" customWidth="1"/>
    <col min="8" max="9" width="38.28515625" customWidth="1"/>
    <col min="10" max="10" width="39" customWidth="1"/>
    <col min="11" max="11" width="61.85546875" customWidth="1"/>
    <col min="12" max="12" width="32.140625" customWidth="1"/>
    <col min="13" max="13" width="14.85546875" customWidth="1"/>
    <col min="14" max="14" width="14.28515625" customWidth="1"/>
  </cols>
  <sheetData>
    <row r="1" spans="1:14" ht="25.5">
      <c r="A1" s="149" t="s">
        <v>0</v>
      </c>
      <c r="B1" s="150" t="s">
        <v>1504</v>
      </c>
      <c r="C1" s="150" t="s">
        <v>1</v>
      </c>
      <c r="D1" s="150" t="s">
        <v>1505</v>
      </c>
      <c r="E1" s="150" t="s">
        <v>1511</v>
      </c>
      <c r="F1" s="150" t="s">
        <v>1508</v>
      </c>
      <c r="G1" s="150" t="s">
        <v>232</v>
      </c>
      <c r="H1" s="150" t="s">
        <v>192</v>
      </c>
      <c r="I1" s="150" t="s">
        <v>319</v>
      </c>
      <c r="J1" s="150" t="s">
        <v>1438</v>
      </c>
      <c r="K1" s="150" t="s">
        <v>1439</v>
      </c>
      <c r="L1" s="150" t="s">
        <v>1634</v>
      </c>
      <c r="M1" s="150" t="s">
        <v>983</v>
      </c>
      <c r="N1" s="150" t="s">
        <v>1371</v>
      </c>
    </row>
    <row r="2" spans="1:14" s="27" customFormat="1">
      <c r="A2" s="161"/>
      <c r="B2" s="183" t="s">
        <v>525</v>
      </c>
      <c r="C2" s="160"/>
      <c r="D2" s="184"/>
      <c r="E2" s="160"/>
      <c r="F2" s="160"/>
      <c r="G2" s="160"/>
      <c r="H2" s="160"/>
      <c r="I2" s="160"/>
      <c r="J2" s="160"/>
      <c r="K2" s="160"/>
      <c r="L2" s="160"/>
      <c r="M2" s="160"/>
      <c r="N2" s="185"/>
    </row>
    <row r="3" spans="1:14">
      <c r="A3" s="188"/>
      <c r="B3" s="162" t="s">
        <v>526</v>
      </c>
      <c r="C3" s="183"/>
      <c r="D3" s="189"/>
      <c r="E3" s="183"/>
      <c r="F3" s="183"/>
      <c r="G3" s="183"/>
      <c r="H3" s="183"/>
      <c r="I3" s="183"/>
      <c r="J3" s="183"/>
      <c r="K3" s="183"/>
      <c r="L3" s="183"/>
      <c r="M3" s="183"/>
      <c r="N3" s="190"/>
    </row>
    <row r="4" spans="1:14">
      <c r="A4" s="152" t="s">
        <v>1073</v>
      </c>
      <c r="B4" s="56" t="s">
        <v>527</v>
      </c>
      <c r="C4" s="56"/>
      <c r="D4" s="55"/>
      <c r="E4" s="56"/>
      <c r="F4" s="56"/>
      <c r="G4" s="56"/>
      <c r="H4" s="56"/>
      <c r="I4" s="56"/>
      <c r="J4" s="56"/>
      <c r="K4" s="55" t="s">
        <v>987</v>
      </c>
      <c r="L4" s="17" t="s">
        <v>19</v>
      </c>
      <c r="M4" s="56"/>
      <c r="N4" s="155"/>
    </row>
    <row r="5" spans="1:14" ht="30">
      <c r="A5" s="152" t="s">
        <v>1074</v>
      </c>
      <c r="B5" s="56" t="s">
        <v>528</v>
      </c>
      <c r="C5" s="56"/>
      <c r="D5" s="55"/>
      <c r="E5" s="56"/>
      <c r="F5" s="56"/>
      <c r="G5" s="56"/>
      <c r="H5" s="56"/>
      <c r="I5" s="56"/>
      <c r="J5" s="56"/>
      <c r="K5" s="55" t="s">
        <v>987</v>
      </c>
      <c r="L5" s="17" t="s">
        <v>19</v>
      </c>
      <c r="M5" s="56"/>
      <c r="N5" s="155"/>
    </row>
    <row r="6" spans="1:14" ht="409.5">
      <c r="A6" s="152" t="s">
        <v>1075</v>
      </c>
      <c r="B6" s="56" t="s">
        <v>529</v>
      </c>
      <c r="C6" s="56" t="s">
        <v>300</v>
      </c>
      <c r="D6" s="55" t="s">
        <v>6</v>
      </c>
      <c r="E6" s="191" t="s">
        <v>997</v>
      </c>
      <c r="F6" s="55" t="s">
        <v>993</v>
      </c>
      <c r="G6" s="55" t="s">
        <v>994</v>
      </c>
      <c r="H6" s="55" t="s">
        <v>995</v>
      </c>
      <c r="I6" s="57"/>
      <c r="J6" s="192" t="s">
        <v>1456</v>
      </c>
      <c r="K6" s="192" t="s">
        <v>1428</v>
      </c>
      <c r="L6" s="3" t="s">
        <v>24</v>
      </c>
      <c r="M6" s="56" t="s">
        <v>1003</v>
      </c>
      <c r="N6" s="98" t="s">
        <v>582</v>
      </c>
    </row>
    <row r="7" spans="1:14">
      <c r="A7" s="152" t="s">
        <v>1076</v>
      </c>
      <c r="B7" s="56" t="s">
        <v>530</v>
      </c>
      <c r="C7" s="56"/>
      <c r="D7" s="55"/>
      <c r="E7" s="56"/>
      <c r="F7" s="56"/>
      <c r="G7" s="56"/>
      <c r="H7" s="56"/>
      <c r="I7" s="56"/>
      <c r="J7" s="56"/>
      <c r="K7" s="55" t="s">
        <v>987</v>
      </c>
      <c r="L7" s="17" t="s">
        <v>19</v>
      </c>
      <c r="M7" s="56"/>
      <c r="N7" s="155"/>
    </row>
    <row r="8" spans="1:14" ht="30">
      <c r="A8" s="152" t="s">
        <v>1077</v>
      </c>
      <c r="B8" s="56" t="s">
        <v>531</v>
      </c>
      <c r="C8" s="56"/>
      <c r="D8" s="55"/>
      <c r="E8" s="56"/>
      <c r="F8" s="56"/>
      <c r="G8" s="56"/>
      <c r="H8" s="56"/>
      <c r="I8" s="56"/>
      <c r="J8" s="56"/>
      <c r="K8" s="55" t="s">
        <v>987</v>
      </c>
      <c r="L8" s="17" t="s">
        <v>19</v>
      </c>
      <c r="M8" s="56"/>
      <c r="N8" s="155"/>
    </row>
    <row r="9" spans="1:14">
      <c r="A9" s="152" t="s">
        <v>1078</v>
      </c>
      <c r="B9" s="56" t="s">
        <v>532</v>
      </c>
      <c r="C9" s="56"/>
      <c r="D9" s="55"/>
      <c r="E9" s="56"/>
      <c r="F9" s="56"/>
      <c r="G9" s="56"/>
      <c r="H9" s="56"/>
      <c r="I9" s="56"/>
      <c r="J9" s="56"/>
      <c r="K9" s="55" t="s">
        <v>987</v>
      </c>
      <c r="L9" s="17" t="s">
        <v>19</v>
      </c>
      <c r="M9" s="56"/>
      <c r="N9" s="155"/>
    </row>
    <row r="10" spans="1:14" ht="30">
      <c r="A10" s="152" t="s">
        <v>1079</v>
      </c>
      <c r="B10" s="56" t="s">
        <v>533</v>
      </c>
      <c r="C10" s="56"/>
      <c r="D10" s="55"/>
      <c r="E10" s="56"/>
      <c r="F10" s="56"/>
      <c r="G10" s="56"/>
      <c r="H10" s="56"/>
      <c r="I10" s="56"/>
      <c r="J10" s="56"/>
      <c r="K10" s="55" t="s">
        <v>987</v>
      </c>
      <c r="L10" s="17" t="s">
        <v>19</v>
      </c>
      <c r="M10" s="56"/>
      <c r="N10" s="155"/>
    </row>
    <row r="11" spans="1:14" ht="30">
      <c r="A11" s="152" t="s">
        <v>1080</v>
      </c>
      <c r="B11" s="56" t="s">
        <v>534</v>
      </c>
      <c r="C11" s="56"/>
      <c r="D11" s="55"/>
      <c r="E11" s="56"/>
      <c r="F11" s="56"/>
      <c r="G11" s="56"/>
      <c r="H11" s="56"/>
      <c r="I11" s="56"/>
      <c r="J11" s="56"/>
      <c r="K11" s="55" t="s">
        <v>987</v>
      </c>
      <c r="L11" s="17" t="s">
        <v>19</v>
      </c>
      <c r="M11" s="56"/>
      <c r="N11" s="155"/>
    </row>
    <row r="12" spans="1:14">
      <c r="A12" s="188"/>
      <c r="B12" s="162" t="s">
        <v>535</v>
      </c>
      <c r="C12" s="183"/>
      <c r="D12" s="189"/>
      <c r="E12" s="183"/>
      <c r="F12" s="183"/>
      <c r="G12" s="183"/>
      <c r="H12" s="183"/>
      <c r="I12" s="183"/>
      <c r="J12" s="183"/>
      <c r="K12" s="183"/>
      <c r="L12" s="183"/>
      <c r="M12" s="183"/>
      <c r="N12" s="190"/>
    </row>
    <row r="13" spans="1:14">
      <c r="A13" s="152" t="s">
        <v>1081</v>
      </c>
      <c r="B13" s="56" t="s">
        <v>536</v>
      </c>
      <c r="C13" s="56"/>
      <c r="D13" s="55"/>
      <c r="E13" s="56"/>
      <c r="F13" s="56"/>
      <c r="G13" s="56"/>
      <c r="H13" s="56"/>
      <c r="I13" s="56"/>
      <c r="J13" s="56"/>
      <c r="K13" s="55" t="s">
        <v>987</v>
      </c>
      <c r="L13" s="17" t="s">
        <v>19</v>
      </c>
      <c r="M13" s="56"/>
      <c r="N13" s="155"/>
    </row>
    <row r="14" spans="1:14">
      <c r="A14" s="152" t="s">
        <v>1082</v>
      </c>
      <c r="B14" s="56" t="s">
        <v>537</v>
      </c>
      <c r="C14" s="56"/>
      <c r="D14" s="55"/>
      <c r="E14" s="56"/>
      <c r="F14" s="56"/>
      <c r="G14" s="56"/>
      <c r="H14" s="56"/>
      <c r="I14" s="56"/>
      <c r="J14" s="56"/>
      <c r="K14" s="55" t="s">
        <v>987</v>
      </c>
      <c r="L14" s="17" t="s">
        <v>19</v>
      </c>
      <c r="M14" s="56"/>
      <c r="N14" s="155"/>
    </row>
    <row r="15" spans="1:14" ht="115.15" customHeight="1">
      <c r="A15" s="152" t="s">
        <v>1083</v>
      </c>
      <c r="B15" s="56" t="s">
        <v>538</v>
      </c>
      <c r="C15" s="55" t="s">
        <v>999</v>
      </c>
      <c r="D15" s="55" t="s">
        <v>12</v>
      </c>
      <c r="E15" s="55" t="s">
        <v>998</v>
      </c>
      <c r="F15" s="55" t="s">
        <v>996</v>
      </c>
      <c r="G15" s="55" t="s">
        <v>1449</v>
      </c>
      <c r="H15" s="55"/>
      <c r="I15" s="55"/>
      <c r="J15" s="55" t="s">
        <v>1740</v>
      </c>
      <c r="K15" s="12" t="s">
        <v>1730</v>
      </c>
      <c r="L15" s="17" t="s">
        <v>24</v>
      </c>
      <c r="M15" s="55"/>
      <c r="N15" s="155"/>
    </row>
    <row r="16" spans="1:14" ht="30">
      <c r="A16" s="152" t="s">
        <v>1084</v>
      </c>
      <c r="B16" s="56" t="s">
        <v>539</v>
      </c>
      <c r="C16" s="56"/>
      <c r="D16" s="55"/>
      <c r="E16" s="56"/>
      <c r="F16" s="56"/>
      <c r="G16" s="56"/>
      <c r="H16" s="56"/>
      <c r="I16" s="56"/>
      <c r="J16" s="56"/>
      <c r="K16" s="55" t="s">
        <v>987</v>
      </c>
      <c r="L16" s="17" t="s">
        <v>19</v>
      </c>
      <c r="M16" s="56"/>
      <c r="N16" s="155"/>
    </row>
    <row r="17" spans="1:14" ht="30">
      <c r="A17" s="152" t="s">
        <v>1085</v>
      </c>
      <c r="B17" s="56" t="s">
        <v>540</v>
      </c>
      <c r="C17" s="56"/>
      <c r="D17" s="55"/>
      <c r="E17" s="56"/>
      <c r="F17" s="56"/>
      <c r="G17" s="56"/>
      <c r="H17" s="56"/>
      <c r="I17" s="56"/>
      <c r="J17" s="56"/>
      <c r="K17" s="55" t="s">
        <v>987</v>
      </c>
      <c r="L17" s="17" t="s">
        <v>19</v>
      </c>
      <c r="M17" s="56"/>
      <c r="N17" s="155"/>
    </row>
    <row r="18" spans="1:14">
      <c r="A18" s="152" t="s">
        <v>1086</v>
      </c>
      <c r="B18" s="56" t="s">
        <v>541</v>
      </c>
      <c r="C18" s="56"/>
      <c r="D18" s="55"/>
      <c r="E18" s="56"/>
      <c r="F18" s="56"/>
      <c r="G18" s="56"/>
      <c r="H18" s="56"/>
      <c r="I18" s="56"/>
      <c r="J18" s="56"/>
      <c r="K18" s="55" t="s">
        <v>987</v>
      </c>
      <c r="L18" s="17" t="s">
        <v>19</v>
      </c>
      <c r="M18" s="56"/>
      <c r="N18" s="155"/>
    </row>
    <row r="19" spans="1:14">
      <c r="A19" s="152" t="s">
        <v>1087</v>
      </c>
      <c r="B19" s="56" t="s">
        <v>542</v>
      </c>
      <c r="C19" s="56"/>
      <c r="D19" s="55"/>
      <c r="E19" s="56"/>
      <c r="F19" s="56"/>
      <c r="G19" s="56"/>
      <c r="H19" s="56"/>
      <c r="I19" s="56"/>
      <c r="J19" s="56"/>
      <c r="K19" s="55" t="s">
        <v>987</v>
      </c>
      <c r="L19" s="17" t="s">
        <v>19</v>
      </c>
      <c r="M19" s="56"/>
      <c r="N19" s="155"/>
    </row>
    <row r="20" spans="1:14">
      <c r="A20" s="188"/>
      <c r="B20" s="162" t="s">
        <v>543</v>
      </c>
      <c r="C20" s="183"/>
      <c r="D20" s="189"/>
      <c r="E20" s="183"/>
      <c r="F20" s="183"/>
      <c r="G20" s="183"/>
      <c r="H20" s="183"/>
      <c r="I20" s="183"/>
      <c r="J20" s="183"/>
      <c r="K20" s="183"/>
      <c r="L20" s="183"/>
      <c r="M20" s="183"/>
      <c r="N20" s="190"/>
    </row>
    <row r="21" spans="1:14">
      <c r="A21" s="152" t="s">
        <v>1088</v>
      </c>
      <c r="B21" s="56" t="s">
        <v>544</v>
      </c>
      <c r="C21" s="56"/>
      <c r="D21" s="55"/>
      <c r="E21" s="56"/>
      <c r="F21" s="56"/>
      <c r="G21" s="56"/>
      <c r="H21" s="56"/>
      <c r="I21" s="56"/>
      <c r="J21" s="56"/>
      <c r="K21" s="55" t="s">
        <v>987</v>
      </c>
      <c r="L21" s="17" t="s">
        <v>19</v>
      </c>
      <c r="M21" s="56"/>
      <c r="N21" s="155"/>
    </row>
    <row r="22" spans="1:14" ht="195">
      <c r="A22" s="152" t="s">
        <v>1089</v>
      </c>
      <c r="B22" s="56" t="s">
        <v>545</v>
      </c>
      <c r="C22" s="56" t="s">
        <v>756</v>
      </c>
      <c r="D22" s="55" t="s">
        <v>12</v>
      </c>
      <c r="E22" s="56" t="s">
        <v>1000</v>
      </c>
      <c r="F22" s="56" t="s">
        <v>1450</v>
      </c>
      <c r="G22" s="56" t="s">
        <v>1451</v>
      </c>
      <c r="H22" s="56"/>
      <c r="I22" s="56"/>
      <c r="J22" s="56"/>
      <c r="K22" s="55" t="s">
        <v>1741</v>
      </c>
      <c r="L22" s="17" t="s">
        <v>9</v>
      </c>
      <c r="M22" s="56"/>
      <c r="N22" s="155"/>
    </row>
    <row r="23" spans="1:14" ht="405">
      <c r="A23" s="152" t="s">
        <v>1090</v>
      </c>
      <c r="B23" s="56" t="s">
        <v>309</v>
      </c>
      <c r="C23" s="56"/>
      <c r="D23" s="55" t="s">
        <v>12</v>
      </c>
      <c r="E23" s="56"/>
      <c r="F23" s="56" t="s">
        <v>1004</v>
      </c>
      <c r="G23" s="154" t="s">
        <v>1742</v>
      </c>
      <c r="H23" s="154"/>
      <c r="I23" s="154"/>
      <c r="J23" s="154" t="s">
        <v>32</v>
      </c>
      <c r="K23" s="154" t="s">
        <v>1590</v>
      </c>
      <c r="L23" s="154" t="s">
        <v>9</v>
      </c>
      <c r="M23" s="56" t="s">
        <v>28</v>
      </c>
      <c r="N23" s="155"/>
    </row>
    <row r="24" spans="1:14" ht="180">
      <c r="A24" s="152" t="s">
        <v>1091</v>
      </c>
      <c r="B24" s="56" t="s">
        <v>546</v>
      </c>
      <c r="C24" s="56"/>
      <c r="D24" s="55" t="s">
        <v>6</v>
      </c>
      <c r="E24" s="191" t="s">
        <v>1002</v>
      </c>
      <c r="F24" s="56" t="s">
        <v>1001</v>
      </c>
      <c r="G24" s="56" t="s">
        <v>1743</v>
      </c>
      <c r="H24" s="56"/>
      <c r="I24" s="56"/>
      <c r="J24" s="193" t="s">
        <v>1687</v>
      </c>
      <c r="K24" s="193" t="s">
        <v>1688</v>
      </c>
      <c r="L24" s="193" t="s">
        <v>9</v>
      </c>
      <c r="M24" s="56"/>
      <c r="N24" s="194" t="s">
        <v>600</v>
      </c>
    </row>
    <row r="25" spans="1:14" ht="409.5">
      <c r="A25" s="152" t="s">
        <v>1092</v>
      </c>
      <c r="B25" s="56" t="s">
        <v>547</v>
      </c>
      <c r="C25" s="56" t="s">
        <v>186</v>
      </c>
      <c r="D25" s="55" t="s">
        <v>6</v>
      </c>
      <c r="E25" s="172" t="s">
        <v>977</v>
      </c>
      <c r="F25" s="12" t="s">
        <v>1005</v>
      </c>
      <c r="G25" s="12" t="s">
        <v>1744</v>
      </c>
      <c r="H25" s="12" t="s">
        <v>230</v>
      </c>
      <c r="I25" s="10" t="s">
        <v>1452</v>
      </c>
      <c r="J25" s="12" t="s">
        <v>1745</v>
      </c>
      <c r="K25" s="12" t="s">
        <v>1730</v>
      </c>
      <c r="L25" s="56"/>
      <c r="M25" s="56" t="s">
        <v>131</v>
      </c>
      <c r="N25" s="155"/>
    </row>
    <row r="26" spans="1:14" ht="409.5">
      <c r="A26" s="152" t="s">
        <v>1093</v>
      </c>
      <c r="B26" s="56" t="s">
        <v>273</v>
      </c>
      <c r="C26" s="164" t="s">
        <v>186</v>
      </c>
      <c r="D26" s="55" t="s">
        <v>6</v>
      </c>
      <c r="E26" s="191" t="s">
        <v>977</v>
      </c>
      <c r="F26" s="12" t="s">
        <v>1746</v>
      </c>
      <c r="G26" s="12" t="s">
        <v>134</v>
      </c>
      <c r="H26" s="12" t="s">
        <v>230</v>
      </c>
      <c r="I26" s="10" t="s">
        <v>1621</v>
      </c>
      <c r="J26" s="12" t="s">
        <v>1747</v>
      </c>
      <c r="K26" s="12" t="s">
        <v>1730</v>
      </c>
      <c r="L26" s="20" t="s">
        <v>24</v>
      </c>
      <c r="M26" s="164" t="s">
        <v>131</v>
      </c>
      <c r="N26" s="187"/>
    </row>
    <row r="27" spans="1:14" ht="45">
      <c r="A27" s="152" t="s">
        <v>1094</v>
      </c>
      <c r="B27" s="56" t="s">
        <v>1748</v>
      </c>
      <c r="C27" s="164"/>
      <c r="D27" s="186"/>
      <c r="E27" s="164"/>
      <c r="F27" s="164"/>
      <c r="G27" s="164"/>
      <c r="H27" s="164"/>
      <c r="I27" s="164"/>
      <c r="J27" s="164"/>
      <c r="K27" s="164"/>
      <c r="L27" s="164"/>
      <c r="M27" s="56" t="s">
        <v>1114</v>
      </c>
      <c r="N27" s="187"/>
    </row>
    <row r="28" spans="1:14">
      <c r="A28" s="152" t="s">
        <v>1095</v>
      </c>
      <c r="B28" s="56" t="s">
        <v>548</v>
      </c>
      <c r="C28" s="164"/>
      <c r="D28" s="186"/>
      <c r="E28" s="164"/>
      <c r="F28" s="164"/>
      <c r="G28" s="164"/>
      <c r="H28" s="164"/>
      <c r="I28" s="164"/>
      <c r="J28" s="164"/>
      <c r="K28" s="164"/>
      <c r="L28" s="164"/>
      <c r="M28" s="164"/>
      <c r="N28" s="187"/>
    </row>
    <row r="29" spans="1:14" ht="30">
      <c r="A29" s="152" t="s">
        <v>1096</v>
      </c>
      <c r="B29" s="56" t="s">
        <v>549</v>
      </c>
      <c r="C29" s="164"/>
      <c r="D29" s="186"/>
      <c r="E29" s="164"/>
      <c r="F29" s="164"/>
      <c r="G29" s="164"/>
      <c r="H29" s="164"/>
      <c r="I29" s="164"/>
      <c r="J29" s="164"/>
      <c r="K29" s="164"/>
      <c r="L29" s="164"/>
      <c r="M29" s="164" t="s">
        <v>1113</v>
      </c>
      <c r="N29" s="187"/>
    </row>
    <row r="30" spans="1:14" ht="45">
      <c r="A30" s="152" t="s">
        <v>1097</v>
      </c>
      <c r="B30" s="56" t="s">
        <v>565</v>
      </c>
      <c r="C30" s="164"/>
      <c r="D30" s="186"/>
      <c r="E30" s="164"/>
      <c r="F30" s="164"/>
      <c r="G30" s="164"/>
      <c r="H30" s="164"/>
      <c r="I30" s="164"/>
      <c r="J30" s="164"/>
      <c r="K30" s="164"/>
      <c r="L30" s="164"/>
      <c r="M30" s="164"/>
      <c r="N30" s="187"/>
    </row>
    <row r="31" spans="1:14" ht="30">
      <c r="A31" s="152" t="s">
        <v>1098</v>
      </c>
      <c r="B31" s="56" t="s">
        <v>550</v>
      </c>
      <c r="C31" s="164"/>
      <c r="D31" s="186"/>
      <c r="E31" s="164"/>
      <c r="F31" s="164"/>
      <c r="G31" s="164"/>
      <c r="H31" s="164"/>
      <c r="I31" s="164"/>
      <c r="J31" s="164"/>
      <c r="K31" s="164"/>
      <c r="L31" s="164"/>
      <c r="M31" s="164"/>
      <c r="N31" s="187"/>
    </row>
    <row r="32" spans="1:14">
      <c r="A32" s="152" t="s">
        <v>1099</v>
      </c>
      <c r="B32" s="56" t="s">
        <v>551</v>
      </c>
      <c r="C32" s="164"/>
      <c r="D32" s="186"/>
      <c r="E32" s="164"/>
      <c r="F32" s="164"/>
      <c r="G32" s="164"/>
      <c r="H32" s="164"/>
      <c r="I32" s="164"/>
      <c r="J32" s="164"/>
      <c r="K32" s="164"/>
      <c r="L32" s="164"/>
      <c r="M32" s="164"/>
      <c r="N32" s="187"/>
    </row>
    <row r="33" spans="1:14" ht="30">
      <c r="A33" s="152" t="s">
        <v>1100</v>
      </c>
      <c r="B33" s="56" t="s">
        <v>552</v>
      </c>
      <c r="C33" s="164"/>
      <c r="D33" s="186"/>
      <c r="E33" s="164"/>
      <c r="F33" s="164"/>
      <c r="G33" s="164"/>
      <c r="H33" s="164"/>
      <c r="I33" s="164"/>
      <c r="J33" s="164"/>
      <c r="K33" s="164"/>
      <c r="L33" s="164"/>
      <c r="M33" s="164"/>
      <c r="N33" s="187"/>
    </row>
    <row r="34" spans="1:14">
      <c r="A34" s="161"/>
      <c r="B34" s="162" t="s">
        <v>553</v>
      </c>
      <c r="C34" s="160"/>
      <c r="D34" s="184"/>
      <c r="E34" s="160"/>
      <c r="F34" s="160"/>
      <c r="G34" s="160"/>
      <c r="H34" s="160"/>
      <c r="I34" s="160"/>
      <c r="J34" s="160"/>
      <c r="K34" s="160"/>
      <c r="L34" s="160"/>
      <c r="M34" s="160"/>
      <c r="N34" s="185"/>
    </row>
    <row r="35" spans="1:14" ht="409.5">
      <c r="A35" s="163" t="s">
        <v>1101</v>
      </c>
      <c r="B35" s="56" t="s">
        <v>554</v>
      </c>
      <c r="C35" s="164"/>
      <c r="D35" s="186" t="s">
        <v>12</v>
      </c>
      <c r="E35" s="55" t="s">
        <v>1007</v>
      </c>
      <c r="F35" s="55" t="s">
        <v>1006</v>
      </c>
      <c r="G35" s="56" t="s">
        <v>1453</v>
      </c>
      <c r="H35" s="56"/>
      <c r="I35" s="56"/>
      <c r="J35" s="56" t="s">
        <v>1749</v>
      </c>
      <c r="K35" s="56" t="s">
        <v>1750</v>
      </c>
      <c r="L35" s="56" t="s">
        <v>19</v>
      </c>
      <c r="M35" s="186" t="s">
        <v>41</v>
      </c>
      <c r="N35" s="187"/>
    </row>
    <row r="36" spans="1:14" ht="30">
      <c r="A36" s="163" t="s">
        <v>1102</v>
      </c>
      <c r="B36" s="56" t="s">
        <v>555</v>
      </c>
      <c r="C36" s="164"/>
      <c r="D36" s="186"/>
      <c r="E36" s="164"/>
      <c r="F36" s="164"/>
      <c r="G36" s="164"/>
      <c r="H36" s="164"/>
      <c r="I36" s="164"/>
      <c r="J36" s="164"/>
      <c r="K36" s="164"/>
      <c r="L36" s="164"/>
      <c r="M36" s="164"/>
      <c r="N36" s="187"/>
    </row>
    <row r="37" spans="1:14" ht="45">
      <c r="A37" s="163" t="s">
        <v>1103</v>
      </c>
      <c r="B37" s="56" t="s">
        <v>1751</v>
      </c>
      <c r="C37" s="164"/>
      <c r="D37" s="186"/>
      <c r="E37" s="164"/>
      <c r="F37" s="164"/>
      <c r="G37" s="164"/>
      <c r="H37" s="164"/>
      <c r="I37" s="164"/>
      <c r="J37" s="164"/>
      <c r="K37" s="164"/>
      <c r="L37" s="164"/>
      <c r="M37" s="164"/>
      <c r="N37" s="187"/>
    </row>
    <row r="38" spans="1:14" ht="30">
      <c r="A38" s="163" t="s">
        <v>1104</v>
      </c>
      <c r="B38" s="56" t="s">
        <v>556</v>
      </c>
      <c r="C38" s="164"/>
      <c r="D38" s="186"/>
      <c r="E38" s="164"/>
      <c r="F38" s="164"/>
      <c r="G38" s="164"/>
      <c r="H38" s="164"/>
      <c r="I38" s="164"/>
      <c r="J38" s="164"/>
      <c r="K38" s="164"/>
      <c r="L38" s="164"/>
      <c r="M38" s="164"/>
      <c r="N38" s="187"/>
    </row>
    <row r="39" spans="1:14">
      <c r="A39" s="163" t="s">
        <v>1105</v>
      </c>
      <c r="B39" s="56" t="s">
        <v>557</v>
      </c>
      <c r="C39" s="164"/>
      <c r="D39" s="186"/>
      <c r="E39" s="164"/>
      <c r="F39" s="164"/>
      <c r="G39" s="164"/>
      <c r="H39" s="164"/>
      <c r="I39" s="164"/>
      <c r="J39" s="164"/>
      <c r="K39" s="164"/>
      <c r="L39" s="164"/>
      <c r="M39" s="164"/>
      <c r="N39" s="187"/>
    </row>
    <row r="40" spans="1:14" ht="45">
      <c r="A40" s="163" t="s">
        <v>1106</v>
      </c>
      <c r="B40" s="56" t="s">
        <v>558</v>
      </c>
      <c r="C40" s="164"/>
      <c r="D40" s="186"/>
      <c r="E40" s="164"/>
      <c r="F40" s="164"/>
      <c r="G40" s="164"/>
      <c r="H40" s="164"/>
      <c r="I40" s="164"/>
      <c r="J40" s="164"/>
      <c r="K40" s="164"/>
      <c r="L40" s="164"/>
      <c r="M40" s="164" t="s">
        <v>1112</v>
      </c>
      <c r="N40" s="187"/>
    </row>
    <row r="41" spans="1:14">
      <c r="A41" s="161"/>
      <c r="B41" s="162" t="s">
        <v>559</v>
      </c>
      <c r="C41" s="160"/>
      <c r="D41" s="184"/>
      <c r="E41" s="160"/>
      <c r="F41" s="160"/>
      <c r="G41" s="160"/>
      <c r="H41" s="160"/>
      <c r="I41" s="160"/>
      <c r="J41" s="160"/>
      <c r="K41" s="160"/>
      <c r="L41" s="160"/>
      <c r="M41" s="160"/>
      <c r="N41" s="185"/>
    </row>
    <row r="42" spans="1:14">
      <c r="A42" s="163" t="s">
        <v>1107</v>
      </c>
      <c r="B42" s="164" t="s">
        <v>560</v>
      </c>
      <c r="C42" s="164"/>
      <c r="D42" s="186"/>
      <c r="E42" s="164"/>
      <c r="F42" s="164"/>
      <c r="G42" s="164"/>
      <c r="H42" s="164"/>
      <c r="I42" s="164"/>
      <c r="J42" s="164"/>
      <c r="K42" s="164"/>
      <c r="L42" s="164"/>
      <c r="M42" s="164"/>
      <c r="N42" s="187"/>
    </row>
    <row r="43" spans="1:14" ht="409.5">
      <c r="A43" s="163" t="s">
        <v>1108</v>
      </c>
      <c r="B43" s="56" t="s">
        <v>561</v>
      </c>
      <c r="C43" s="164"/>
      <c r="D43" s="55" t="s">
        <v>1008</v>
      </c>
      <c r="E43" s="164" t="s">
        <v>1011</v>
      </c>
      <c r="F43" s="56" t="s">
        <v>1752</v>
      </c>
      <c r="G43" s="154" t="s">
        <v>1454</v>
      </c>
      <c r="H43" s="154"/>
      <c r="I43" s="154"/>
      <c r="J43" s="154" t="s">
        <v>971</v>
      </c>
      <c r="K43" s="154" t="s">
        <v>1753</v>
      </c>
      <c r="L43" s="61" t="s">
        <v>24</v>
      </c>
      <c r="M43" s="164" t="s">
        <v>25</v>
      </c>
      <c r="N43" s="187"/>
    </row>
    <row r="44" spans="1:14" ht="45">
      <c r="A44" s="163" t="s">
        <v>1109</v>
      </c>
      <c r="B44" s="56" t="s">
        <v>562</v>
      </c>
      <c r="C44" s="164"/>
      <c r="D44" s="186"/>
      <c r="E44" s="164"/>
      <c r="F44" s="164"/>
      <c r="G44" s="164"/>
      <c r="H44" s="164"/>
      <c r="I44" s="164"/>
      <c r="J44" s="164"/>
      <c r="K44" s="164"/>
      <c r="L44" s="164"/>
      <c r="M44" s="164"/>
      <c r="N44" s="187"/>
    </row>
    <row r="45" spans="1:14" ht="327.75">
      <c r="A45" s="163" t="s">
        <v>1110</v>
      </c>
      <c r="B45" s="56" t="s">
        <v>563</v>
      </c>
      <c r="C45" s="164"/>
      <c r="D45" s="186"/>
      <c r="E45" s="56" t="s">
        <v>1010</v>
      </c>
      <c r="F45" s="56" t="s">
        <v>1009</v>
      </c>
      <c r="G45" s="12" t="s">
        <v>125</v>
      </c>
      <c r="H45" s="12"/>
      <c r="I45" s="195"/>
      <c r="J45" s="12" t="s">
        <v>1478</v>
      </c>
      <c r="K45" s="12" t="s">
        <v>1619</v>
      </c>
      <c r="L45" s="20" t="s">
        <v>24</v>
      </c>
      <c r="M45" s="164" t="s">
        <v>128</v>
      </c>
      <c r="N45" s="187"/>
    </row>
    <row r="46" spans="1:14" ht="409.5">
      <c r="A46" s="166" t="s">
        <v>1111</v>
      </c>
      <c r="B46" s="157" t="s">
        <v>564</v>
      </c>
      <c r="C46" s="167"/>
      <c r="D46" s="196"/>
      <c r="E46" s="167"/>
      <c r="F46" s="157" t="s">
        <v>1754</v>
      </c>
      <c r="G46" s="99" t="s">
        <v>1455</v>
      </c>
      <c r="H46" s="99"/>
      <c r="I46" s="197"/>
      <c r="J46" s="198" t="s">
        <v>7</v>
      </c>
      <c r="K46" s="99" t="s">
        <v>8</v>
      </c>
      <c r="L46" s="100" t="s">
        <v>9</v>
      </c>
      <c r="M46" s="167" t="s">
        <v>3</v>
      </c>
      <c r="N46" s="199"/>
    </row>
    <row r="50" spans="12:13">
      <c r="L50" s="116" t="s">
        <v>1367</v>
      </c>
      <c r="M50" s="116" t="s">
        <v>1368</v>
      </c>
    </row>
    <row r="51" spans="12:13">
      <c r="L51" s="90" t="s">
        <v>24</v>
      </c>
      <c r="M51" s="90">
        <f>COUNTIF($L$2:$L$46,"*F*")</f>
        <v>5</v>
      </c>
    </row>
    <row r="52" spans="12:13">
      <c r="L52" s="89" t="s">
        <v>9</v>
      </c>
      <c r="M52" s="90">
        <f>COUNTIF($L$2:$L$46,"*P*")</f>
        <v>4</v>
      </c>
    </row>
    <row r="53" spans="12:13">
      <c r="L53" s="90" t="s">
        <v>19</v>
      </c>
      <c r="M53" s="90">
        <f>COUNTIF($L$2:$L$46,"*N*")</f>
        <v>15</v>
      </c>
    </row>
    <row r="54" spans="12:13">
      <c r="L54" s="90" t="s">
        <v>1369</v>
      </c>
      <c r="M54" s="90">
        <f>SUM(M51:M53)</f>
        <v>24</v>
      </c>
    </row>
  </sheetData>
  <dataValidations count="1">
    <dataValidation type="list" allowBlank="1" showInputMessage="1" showErrorMessage="1" sqref="L21:L23 L13:L19 L26 L43 L45:L46 L4:L11">
      <formula1>"Full,Partial,None"</formula1>
    </dataValidation>
  </dataValidations>
  <hyperlinks>
    <hyperlink ref="E26" r:id="rId1"/>
    <hyperlink ref="E25" r:id="rId2"/>
    <hyperlink ref="E6" r:id="rId3"/>
    <hyperlink ref="E24" r:id="rId4"/>
  </hyperlinks>
  <pageMargins left="0.7" right="0.7" top="0.75" bottom="0.75" header="0.3" footer="0.3"/>
  <pageSetup paperSize="9" orientation="portrait" r:id="rId5"/>
  <drawing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5"/>
  <sheetViews>
    <sheetView zoomScale="80" zoomScaleNormal="80" workbookViewId="0">
      <pane xSplit="2" ySplit="1" topLeftCell="C32" activePane="bottomRight" state="frozen"/>
      <selection pane="topRight" activeCell="C1" sqref="C1"/>
      <selection pane="bottomLeft" activeCell="A2" sqref="A2"/>
      <selection pane="bottomRight" activeCell="B32" sqref="B1:B1048576"/>
    </sheetView>
  </sheetViews>
  <sheetFormatPr defaultRowHeight="15"/>
  <cols>
    <col min="1" max="1" width="13.140625" customWidth="1"/>
    <col min="2" max="2" width="23.28515625" style="23" customWidth="1"/>
    <col min="3" max="3" width="18.7109375" customWidth="1"/>
    <col min="4" max="4" width="26.28515625" customWidth="1"/>
    <col min="5" max="5" width="20" style="23" customWidth="1"/>
    <col min="6" max="6" width="70.7109375" customWidth="1"/>
    <col min="7" max="7" width="23.28515625" customWidth="1"/>
    <col min="8" max="8" width="54.28515625" customWidth="1"/>
    <col min="9" max="9" width="23.7109375" customWidth="1"/>
    <col min="10" max="10" width="59.85546875" style="24" customWidth="1"/>
    <col min="11" max="11" width="31.28515625" style="24" customWidth="1"/>
    <col min="12" max="12" width="25.7109375" style="24" customWidth="1"/>
    <col min="13" max="13" width="24.28515625" customWidth="1"/>
    <col min="14" max="14" width="10.28515625" customWidth="1"/>
    <col min="15" max="15" width="15.85546875" customWidth="1"/>
    <col min="16" max="16" width="19" customWidth="1"/>
    <col min="17" max="17" width="29.7109375" customWidth="1"/>
  </cols>
  <sheetData>
    <row r="1" spans="1:16" ht="81.75" customHeight="1">
      <c r="A1" s="149" t="s">
        <v>0</v>
      </c>
      <c r="B1" s="150" t="s">
        <v>1504</v>
      </c>
      <c r="C1" s="150" t="s">
        <v>1</v>
      </c>
      <c r="D1" s="150" t="s">
        <v>1784</v>
      </c>
      <c r="E1" s="150" t="s">
        <v>1511</v>
      </c>
      <c r="F1" s="150" t="s">
        <v>1508</v>
      </c>
      <c r="G1" s="150" t="s">
        <v>232</v>
      </c>
      <c r="H1" s="151" t="s">
        <v>192</v>
      </c>
      <c r="I1" s="175" t="s">
        <v>319</v>
      </c>
      <c r="J1" s="175" t="s">
        <v>1438</v>
      </c>
      <c r="K1" s="175" t="s">
        <v>1439</v>
      </c>
      <c r="L1" s="150" t="s">
        <v>1634</v>
      </c>
      <c r="M1" s="150" t="s">
        <v>696</v>
      </c>
      <c r="N1" s="150" t="s">
        <v>983</v>
      </c>
      <c r="O1" s="150" t="s">
        <v>697</v>
      </c>
      <c r="P1" s="151" t="s">
        <v>1728</v>
      </c>
    </row>
    <row r="2" spans="1:16">
      <c r="A2" s="176"/>
      <c r="B2" s="177" t="s">
        <v>630</v>
      </c>
      <c r="C2" s="47"/>
      <c r="D2" s="47"/>
      <c r="E2" s="61"/>
      <c r="F2" s="47"/>
      <c r="G2" s="47"/>
      <c r="H2" s="92"/>
      <c r="I2" s="47"/>
      <c r="J2" s="47"/>
      <c r="K2" s="47"/>
      <c r="L2" s="47"/>
      <c r="M2" s="47"/>
      <c r="N2" s="47"/>
      <c r="O2" s="47"/>
      <c r="P2" s="92"/>
    </row>
    <row r="3" spans="1:16">
      <c r="A3" s="101" t="s">
        <v>1012</v>
      </c>
      <c r="B3" s="60" t="s">
        <v>631</v>
      </c>
      <c r="C3" s="62"/>
      <c r="D3" s="62"/>
      <c r="E3" s="60"/>
      <c r="F3" s="62"/>
      <c r="G3" s="62"/>
      <c r="H3" s="103"/>
      <c r="I3" s="55"/>
      <c r="J3" s="55"/>
      <c r="K3" s="55" t="s">
        <v>987</v>
      </c>
      <c r="L3" s="47" t="s">
        <v>19</v>
      </c>
      <c r="M3" s="62"/>
      <c r="N3" s="62" t="s">
        <v>164</v>
      </c>
      <c r="O3" s="61" t="s">
        <v>1116</v>
      </c>
      <c r="P3" s="103"/>
    </row>
    <row r="4" spans="1:16" ht="90">
      <c r="A4" s="101" t="s">
        <v>1013</v>
      </c>
      <c r="B4" s="60" t="s">
        <v>632</v>
      </c>
      <c r="C4" s="62"/>
      <c r="D4" s="62"/>
      <c r="E4" s="60"/>
      <c r="F4" s="62"/>
      <c r="G4" s="62"/>
      <c r="H4" s="103"/>
      <c r="I4" s="55"/>
      <c r="J4" s="55"/>
      <c r="K4" s="55" t="s">
        <v>987</v>
      </c>
      <c r="L4" s="47" t="s">
        <v>19</v>
      </c>
      <c r="M4" s="62"/>
      <c r="N4" s="60" t="s">
        <v>164</v>
      </c>
      <c r="O4" s="62" t="s">
        <v>1123</v>
      </c>
      <c r="P4" s="103"/>
    </row>
    <row r="5" spans="1:16" ht="360">
      <c r="A5" s="102" t="s">
        <v>1014</v>
      </c>
      <c r="B5" s="60" t="s">
        <v>633</v>
      </c>
      <c r="C5" s="60" t="s">
        <v>702</v>
      </c>
      <c r="D5" s="60" t="s">
        <v>162</v>
      </c>
      <c r="E5" s="63" t="s">
        <v>822</v>
      </c>
      <c r="F5" s="60" t="s">
        <v>823</v>
      </c>
      <c r="G5" s="60" t="s">
        <v>1140</v>
      </c>
      <c r="H5" s="104"/>
      <c r="I5" s="55"/>
      <c r="J5" s="55" t="s">
        <v>1755</v>
      </c>
      <c r="K5" s="55"/>
      <c r="L5" s="61" t="s">
        <v>9</v>
      </c>
      <c r="M5" s="60"/>
      <c r="N5" s="60" t="s">
        <v>164</v>
      </c>
      <c r="O5" s="61" t="s">
        <v>1131</v>
      </c>
      <c r="P5" s="104"/>
    </row>
    <row r="6" spans="1:16" ht="409.5">
      <c r="A6" s="101" t="s">
        <v>1015</v>
      </c>
      <c r="B6" s="62" t="s">
        <v>634</v>
      </c>
      <c r="C6" s="62" t="s">
        <v>280</v>
      </c>
      <c r="D6" s="62" t="s">
        <v>162</v>
      </c>
      <c r="E6" s="63" t="s">
        <v>168</v>
      </c>
      <c r="F6" s="60" t="s">
        <v>1756</v>
      </c>
      <c r="G6" s="62"/>
      <c r="H6" s="103"/>
      <c r="I6" s="55" t="s">
        <v>1649</v>
      </c>
      <c r="J6" s="55" t="s">
        <v>1650</v>
      </c>
      <c r="K6" s="55" t="s">
        <v>1647</v>
      </c>
      <c r="L6" s="47" t="s">
        <v>9</v>
      </c>
      <c r="M6" s="62"/>
      <c r="N6" s="60" t="s">
        <v>164</v>
      </c>
      <c r="O6" s="61" t="s">
        <v>570</v>
      </c>
      <c r="P6" s="105" t="s">
        <v>1648</v>
      </c>
    </row>
    <row r="7" spans="1:16">
      <c r="A7" s="176"/>
      <c r="B7" s="177" t="s">
        <v>635</v>
      </c>
      <c r="C7" s="47"/>
      <c r="D7" s="47"/>
      <c r="E7" s="61"/>
      <c r="F7" s="47"/>
      <c r="G7" s="47"/>
      <c r="H7" s="92"/>
      <c r="I7" s="55"/>
      <c r="J7" s="55"/>
      <c r="K7" s="55"/>
      <c r="L7" s="47"/>
      <c r="M7" s="47"/>
      <c r="N7" s="47"/>
      <c r="O7" s="47"/>
      <c r="P7" s="92"/>
    </row>
    <row r="8" spans="1:16" ht="316.5" customHeight="1">
      <c r="A8" s="101" t="s">
        <v>1016</v>
      </c>
      <c r="B8" s="62" t="s">
        <v>636</v>
      </c>
      <c r="C8" s="62"/>
      <c r="D8" s="62"/>
      <c r="E8" s="63" t="s">
        <v>334</v>
      </c>
      <c r="F8" s="60" t="s">
        <v>1141</v>
      </c>
      <c r="G8" s="60" t="s">
        <v>1757</v>
      </c>
      <c r="H8" s="103"/>
      <c r="I8" s="55"/>
      <c r="J8" s="55" t="s">
        <v>1758</v>
      </c>
      <c r="K8" s="55" t="s">
        <v>1658</v>
      </c>
      <c r="L8" s="47" t="s">
        <v>24</v>
      </c>
      <c r="M8" s="62"/>
      <c r="N8" s="62" t="s">
        <v>164</v>
      </c>
      <c r="O8" s="61" t="s">
        <v>583</v>
      </c>
      <c r="P8" s="104" t="s">
        <v>1481</v>
      </c>
    </row>
    <row r="9" spans="1:16" ht="195">
      <c r="A9" s="101" t="s">
        <v>1017</v>
      </c>
      <c r="B9" s="60" t="s">
        <v>637</v>
      </c>
      <c r="C9" s="62"/>
      <c r="D9" s="62"/>
      <c r="E9" s="63" t="s">
        <v>318</v>
      </c>
      <c r="F9" s="60" t="s">
        <v>824</v>
      </c>
      <c r="G9" s="60" t="s">
        <v>320</v>
      </c>
      <c r="H9" s="104" t="s">
        <v>321</v>
      </c>
      <c r="I9" s="55"/>
      <c r="J9" s="55" t="s">
        <v>1653</v>
      </c>
      <c r="K9" s="55" t="s">
        <v>1412</v>
      </c>
      <c r="L9" s="47" t="s">
        <v>24</v>
      </c>
      <c r="M9" s="62"/>
      <c r="N9" s="62" t="s">
        <v>123</v>
      </c>
      <c r="O9" s="61" t="s">
        <v>578</v>
      </c>
      <c r="P9" s="103"/>
    </row>
    <row r="10" spans="1:16" ht="409.5">
      <c r="A10" s="101" t="s">
        <v>1018</v>
      </c>
      <c r="B10" s="62" t="s">
        <v>638</v>
      </c>
      <c r="C10" s="62"/>
      <c r="D10" s="62"/>
      <c r="E10" s="63" t="s">
        <v>825</v>
      </c>
      <c r="F10" s="60" t="s">
        <v>826</v>
      </c>
      <c r="G10" s="60" t="s">
        <v>1142</v>
      </c>
      <c r="H10" s="103"/>
      <c r="I10" s="55"/>
      <c r="J10" s="55" t="s">
        <v>1759</v>
      </c>
      <c r="K10" s="55" t="s">
        <v>1760</v>
      </c>
      <c r="L10" s="47" t="s">
        <v>9</v>
      </c>
      <c r="M10" s="62"/>
      <c r="N10" s="62" t="s">
        <v>164</v>
      </c>
      <c r="O10" s="62" t="s">
        <v>164</v>
      </c>
      <c r="P10" s="103"/>
    </row>
    <row r="11" spans="1:16" ht="105">
      <c r="A11" s="101" t="s">
        <v>1019</v>
      </c>
      <c r="B11" s="62" t="s">
        <v>639</v>
      </c>
      <c r="C11" s="60" t="s">
        <v>274</v>
      </c>
      <c r="D11" s="60" t="s">
        <v>162</v>
      </c>
      <c r="E11" s="63" t="s">
        <v>337</v>
      </c>
      <c r="F11" s="60" t="s">
        <v>338</v>
      </c>
      <c r="G11" s="60" t="s">
        <v>339</v>
      </c>
      <c r="H11" s="104" t="s">
        <v>340</v>
      </c>
      <c r="I11" s="55"/>
      <c r="J11" s="55" t="s">
        <v>1669</v>
      </c>
      <c r="K11" s="55" t="s">
        <v>979</v>
      </c>
      <c r="L11" s="47" t="s">
        <v>9</v>
      </c>
      <c r="M11" s="62"/>
      <c r="N11" s="62" t="s">
        <v>164</v>
      </c>
      <c r="O11" s="61" t="s">
        <v>586</v>
      </c>
      <c r="P11" s="103"/>
    </row>
    <row r="12" spans="1:16" ht="270">
      <c r="A12" s="101" t="s">
        <v>1020</v>
      </c>
      <c r="B12" s="62" t="s">
        <v>741</v>
      </c>
      <c r="C12" s="62" t="s">
        <v>109</v>
      </c>
      <c r="D12" s="62" t="s">
        <v>162</v>
      </c>
      <c r="E12" s="63" t="s">
        <v>827</v>
      </c>
      <c r="F12" s="60" t="s">
        <v>780</v>
      </c>
      <c r="G12" s="60" t="s">
        <v>1154</v>
      </c>
      <c r="H12" s="103"/>
      <c r="I12" s="55"/>
      <c r="J12" s="55" t="s">
        <v>218</v>
      </c>
      <c r="K12" s="55" t="s">
        <v>220</v>
      </c>
      <c r="L12" s="47" t="s">
        <v>24</v>
      </c>
      <c r="M12" s="62"/>
      <c r="N12" s="62" t="s">
        <v>986</v>
      </c>
      <c r="O12" s="61" t="s">
        <v>591</v>
      </c>
      <c r="P12" s="103"/>
    </row>
    <row r="13" spans="1:16" ht="409.5">
      <c r="A13" s="101" t="s">
        <v>1021</v>
      </c>
      <c r="B13" s="62" t="s">
        <v>640</v>
      </c>
      <c r="C13" s="60" t="s">
        <v>1761</v>
      </c>
      <c r="D13" s="62" t="s">
        <v>162</v>
      </c>
      <c r="E13" s="60" t="s">
        <v>828</v>
      </c>
      <c r="F13" s="60" t="s">
        <v>1155</v>
      </c>
      <c r="G13" s="62"/>
      <c r="H13" s="103"/>
      <c r="I13" s="55" t="s">
        <v>1649</v>
      </c>
      <c r="J13" s="55" t="s">
        <v>1650</v>
      </c>
      <c r="K13" s="55" t="s">
        <v>1647</v>
      </c>
      <c r="L13" s="47" t="s">
        <v>9</v>
      </c>
      <c r="M13" s="62"/>
      <c r="N13" s="60" t="s">
        <v>164</v>
      </c>
      <c r="O13" s="61" t="s">
        <v>588</v>
      </c>
      <c r="P13" s="105" t="s">
        <v>1648</v>
      </c>
    </row>
    <row r="14" spans="1:16" ht="255">
      <c r="A14" s="101" t="s">
        <v>1022</v>
      </c>
      <c r="B14" s="60" t="s">
        <v>641</v>
      </c>
      <c r="C14" s="62" t="s">
        <v>1160</v>
      </c>
      <c r="D14" s="62" t="s">
        <v>162</v>
      </c>
      <c r="E14" s="63" t="s">
        <v>1158</v>
      </c>
      <c r="F14" s="60" t="s">
        <v>1156</v>
      </c>
      <c r="G14" s="60" t="s">
        <v>1157</v>
      </c>
      <c r="H14" s="104" t="s">
        <v>1159</v>
      </c>
      <c r="I14" s="55"/>
      <c r="J14" s="55"/>
      <c r="K14" s="55" t="s">
        <v>1762</v>
      </c>
      <c r="L14" s="47" t="s">
        <v>19</v>
      </c>
      <c r="M14" s="62"/>
      <c r="N14" s="62" t="s">
        <v>164</v>
      </c>
      <c r="O14" s="62" t="s">
        <v>164</v>
      </c>
      <c r="P14" s="103" t="s">
        <v>1161</v>
      </c>
    </row>
    <row r="15" spans="1:16" ht="255">
      <c r="A15" s="101" t="s">
        <v>1023</v>
      </c>
      <c r="B15" s="60" t="s">
        <v>642</v>
      </c>
      <c r="C15" s="60" t="s">
        <v>296</v>
      </c>
      <c r="D15" s="62" t="s">
        <v>162</v>
      </c>
      <c r="E15" s="60" t="s">
        <v>348</v>
      </c>
      <c r="F15" s="60" t="s">
        <v>829</v>
      </c>
      <c r="G15" s="60" t="s">
        <v>351</v>
      </c>
      <c r="H15" s="104" t="s">
        <v>350</v>
      </c>
      <c r="I15" s="55" t="s">
        <v>1677</v>
      </c>
      <c r="J15" s="55" t="s">
        <v>1763</v>
      </c>
      <c r="K15" s="55" t="s">
        <v>1711</v>
      </c>
      <c r="L15" s="47" t="s">
        <v>24</v>
      </c>
      <c r="M15" s="62"/>
      <c r="N15" s="62" t="s">
        <v>164</v>
      </c>
      <c r="O15" s="61" t="s">
        <v>616</v>
      </c>
      <c r="P15" s="103"/>
    </row>
    <row r="16" spans="1:16" ht="195">
      <c r="A16" s="101" t="s">
        <v>1024</v>
      </c>
      <c r="B16" s="64" t="s">
        <v>643</v>
      </c>
      <c r="C16" s="62" t="s">
        <v>1684</v>
      </c>
      <c r="D16" s="62" t="s">
        <v>162</v>
      </c>
      <c r="E16" s="63" t="s">
        <v>830</v>
      </c>
      <c r="F16" s="60" t="s">
        <v>831</v>
      </c>
      <c r="G16" s="60" t="s">
        <v>1475</v>
      </c>
      <c r="H16" s="103"/>
      <c r="I16" s="55"/>
      <c r="J16" s="55"/>
      <c r="K16" s="55" t="s">
        <v>1686</v>
      </c>
      <c r="L16" s="47" t="s">
        <v>9</v>
      </c>
      <c r="M16" s="62"/>
      <c r="N16" s="62" t="s">
        <v>164</v>
      </c>
      <c r="O16" s="61" t="s">
        <v>1168</v>
      </c>
      <c r="P16" s="103"/>
    </row>
    <row r="17" spans="1:16" ht="195">
      <c r="A17" s="101" t="s">
        <v>1025</v>
      </c>
      <c r="B17" s="64" t="s">
        <v>644</v>
      </c>
      <c r="C17" s="60" t="s">
        <v>1684</v>
      </c>
      <c r="D17" s="62" t="s">
        <v>162</v>
      </c>
      <c r="E17" s="60" t="s">
        <v>818</v>
      </c>
      <c r="F17" s="60" t="s">
        <v>1170</v>
      </c>
      <c r="G17" s="60" t="s">
        <v>1171</v>
      </c>
      <c r="H17" s="104"/>
      <c r="I17" s="55" t="s">
        <v>1685</v>
      </c>
      <c r="J17" s="55" t="s">
        <v>1764</v>
      </c>
      <c r="K17" s="55" t="s">
        <v>1440</v>
      </c>
      <c r="L17" s="47" t="s">
        <v>9</v>
      </c>
      <c r="M17" s="62"/>
      <c r="N17" s="62" t="s">
        <v>164</v>
      </c>
      <c r="O17" s="61" t="s">
        <v>1169</v>
      </c>
      <c r="P17" s="103"/>
    </row>
    <row r="18" spans="1:16" ht="409.5">
      <c r="A18" s="101" t="s">
        <v>1026</v>
      </c>
      <c r="B18" s="64" t="s">
        <v>240</v>
      </c>
      <c r="C18" s="60" t="s">
        <v>280</v>
      </c>
      <c r="D18" s="60" t="s">
        <v>162</v>
      </c>
      <c r="E18" s="63" t="s">
        <v>832</v>
      </c>
      <c r="F18" s="60" t="s">
        <v>1173</v>
      </c>
      <c r="G18" s="60" t="s">
        <v>1172</v>
      </c>
      <c r="H18" s="104" t="s">
        <v>355</v>
      </c>
      <c r="I18" s="55" t="s">
        <v>1649</v>
      </c>
      <c r="J18" s="55" t="s">
        <v>1650</v>
      </c>
      <c r="K18" s="55" t="s">
        <v>1647</v>
      </c>
      <c r="L18" s="47" t="s">
        <v>9</v>
      </c>
      <c r="M18" s="62"/>
      <c r="N18" s="62" t="s">
        <v>164</v>
      </c>
      <c r="O18" s="61" t="s">
        <v>596</v>
      </c>
      <c r="P18" s="105" t="s">
        <v>1648</v>
      </c>
    </row>
    <row r="19" spans="1:16" ht="409.5">
      <c r="A19" s="101" t="s">
        <v>1027</v>
      </c>
      <c r="B19" s="64" t="s">
        <v>244</v>
      </c>
      <c r="C19" s="60" t="s">
        <v>280</v>
      </c>
      <c r="D19" s="60" t="s">
        <v>162</v>
      </c>
      <c r="E19" s="60" t="s">
        <v>362</v>
      </c>
      <c r="F19" s="60" t="s">
        <v>1174</v>
      </c>
      <c r="G19" s="62" t="s">
        <v>363</v>
      </c>
      <c r="H19" s="103" t="s">
        <v>355</v>
      </c>
      <c r="I19" s="55" t="s">
        <v>1649</v>
      </c>
      <c r="J19" s="55" t="s">
        <v>1650</v>
      </c>
      <c r="K19" s="55" t="s">
        <v>1647</v>
      </c>
      <c r="L19" s="47" t="s">
        <v>9</v>
      </c>
      <c r="M19" s="62"/>
      <c r="N19" s="62" t="s">
        <v>164</v>
      </c>
      <c r="O19" s="61" t="s">
        <v>599</v>
      </c>
      <c r="P19" s="105" t="s">
        <v>1648</v>
      </c>
    </row>
    <row r="20" spans="1:16" ht="150">
      <c r="A20" s="101" t="s">
        <v>1028</v>
      </c>
      <c r="B20" s="64" t="s">
        <v>645</v>
      </c>
      <c r="C20" s="62" t="s">
        <v>283</v>
      </c>
      <c r="D20" s="62" t="s">
        <v>162</v>
      </c>
      <c r="E20" s="60" t="s">
        <v>364</v>
      </c>
      <c r="F20" s="60" t="s">
        <v>833</v>
      </c>
      <c r="G20" s="62"/>
      <c r="H20" s="103"/>
      <c r="I20" s="55"/>
      <c r="J20" s="55" t="s">
        <v>1687</v>
      </c>
      <c r="K20" s="55" t="s">
        <v>1765</v>
      </c>
      <c r="L20" s="47" t="s">
        <v>9</v>
      </c>
      <c r="M20" s="62"/>
      <c r="N20" s="62" t="s">
        <v>164</v>
      </c>
      <c r="O20" s="61" t="s">
        <v>600</v>
      </c>
      <c r="P20" s="103"/>
    </row>
    <row r="21" spans="1:16" ht="105">
      <c r="A21" s="101" t="s">
        <v>1029</v>
      </c>
      <c r="B21" s="60" t="s">
        <v>646</v>
      </c>
      <c r="C21" s="62"/>
      <c r="D21" s="62"/>
      <c r="E21" s="60"/>
      <c r="F21" s="62"/>
      <c r="G21" s="62"/>
      <c r="H21" s="103"/>
      <c r="I21" s="55"/>
      <c r="J21" s="55"/>
      <c r="K21" s="55" t="s">
        <v>987</v>
      </c>
      <c r="L21" s="47" t="s">
        <v>19</v>
      </c>
      <c r="M21" s="62"/>
      <c r="N21" s="62" t="s">
        <v>1175</v>
      </c>
      <c r="O21" s="61" t="s">
        <v>1179</v>
      </c>
      <c r="P21" s="103"/>
    </row>
    <row r="22" spans="1:16" ht="375">
      <c r="A22" s="101" t="s">
        <v>1030</v>
      </c>
      <c r="B22" s="64" t="s">
        <v>647</v>
      </c>
      <c r="C22" s="62" t="s">
        <v>1689</v>
      </c>
      <c r="D22" s="62" t="s">
        <v>162</v>
      </c>
      <c r="E22" s="60" t="s">
        <v>834</v>
      </c>
      <c r="F22" s="60" t="s">
        <v>1177</v>
      </c>
      <c r="G22" s="60" t="s">
        <v>1176</v>
      </c>
      <c r="H22" s="103"/>
      <c r="I22" s="55"/>
      <c r="J22" s="55" t="s">
        <v>1690</v>
      </c>
      <c r="K22" s="55" t="s">
        <v>1766</v>
      </c>
      <c r="L22" s="47" t="s">
        <v>19</v>
      </c>
      <c r="M22" s="62"/>
      <c r="N22" s="62" t="s">
        <v>164</v>
      </c>
      <c r="O22" s="61" t="s">
        <v>1178</v>
      </c>
      <c r="P22" s="103"/>
    </row>
    <row r="23" spans="1:16" ht="210">
      <c r="A23" s="101" t="s">
        <v>1031</v>
      </c>
      <c r="B23" s="64" t="s">
        <v>648</v>
      </c>
      <c r="C23" s="62"/>
      <c r="D23" s="62"/>
      <c r="E23" s="63" t="s">
        <v>835</v>
      </c>
      <c r="F23" s="60" t="s">
        <v>836</v>
      </c>
      <c r="G23" s="62"/>
      <c r="H23" s="103"/>
      <c r="I23" s="55"/>
      <c r="J23" s="55"/>
      <c r="K23" s="55" t="s">
        <v>1694</v>
      </c>
      <c r="L23" s="47" t="s">
        <v>19</v>
      </c>
      <c r="M23" s="62"/>
      <c r="N23" s="62" t="s">
        <v>164</v>
      </c>
      <c r="O23" s="61" t="s">
        <v>1182</v>
      </c>
      <c r="P23" s="103"/>
    </row>
    <row r="24" spans="1:16" ht="150">
      <c r="A24" s="101" t="s">
        <v>1032</v>
      </c>
      <c r="B24" s="64" t="s">
        <v>649</v>
      </c>
      <c r="C24" s="62" t="s">
        <v>1180</v>
      </c>
      <c r="D24" s="62" t="s">
        <v>162</v>
      </c>
      <c r="E24" s="63" t="s">
        <v>837</v>
      </c>
      <c r="F24" s="60" t="s">
        <v>838</v>
      </c>
      <c r="G24" s="62" t="s">
        <v>1184</v>
      </c>
      <c r="H24" s="103"/>
      <c r="I24" s="55"/>
      <c r="J24" s="55" t="s">
        <v>1767</v>
      </c>
      <c r="K24" s="55"/>
      <c r="L24" s="47" t="s">
        <v>9</v>
      </c>
      <c r="M24" s="62"/>
      <c r="N24" s="62" t="s">
        <v>164</v>
      </c>
      <c r="O24" s="61" t="s">
        <v>164</v>
      </c>
      <c r="P24" s="103"/>
    </row>
    <row r="25" spans="1:16">
      <c r="A25" s="176"/>
      <c r="B25" s="177" t="s">
        <v>650</v>
      </c>
      <c r="C25" s="47"/>
      <c r="D25" s="47"/>
      <c r="E25" s="61"/>
      <c r="F25" s="47"/>
      <c r="G25" s="47"/>
      <c r="H25" s="92"/>
      <c r="I25" s="55"/>
      <c r="J25" s="55"/>
      <c r="K25" s="55"/>
      <c r="L25" s="47"/>
      <c r="M25" s="47"/>
      <c r="N25" s="47"/>
      <c r="O25" s="47"/>
      <c r="P25" s="92"/>
    </row>
    <row r="26" spans="1:16" ht="285">
      <c r="A26" s="101" t="s">
        <v>1033</v>
      </c>
      <c r="B26" s="64" t="s">
        <v>651</v>
      </c>
      <c r="C26" s="62" t="s">
        <v>286</v>
      </c>
      <c r="D26" s="62" t="s">
        <v>162</v>
      </c>
      <c r="E26" s="60" t="s">
        <v>873</v>
      </c>
      <c r="F26" s="60" t="s">
        <v>1768</v>
      </c>
      <c r="G26" s="60" t="s">
        <v>1497</v>
      </c>
      <c r="H26" s="104"/>
      <c r="I26" s="55"/>
      <c r="J26" s="55" t="s">
        <v>1460</v>
      </c>
      <c r="K26" s="55" t="s">
        <v>1459</v>
      </c>
      <c r="L26" s="47" t="s">
        <v>9</v>
      </c>
      <c r="M26" s="60"/>
      <c r="N26" s="62" t="s">
        <v>164</v>
      </c>
      <c r="O26" s="61" t="s">
        <v>605</v>
      </c>
      <c r="P26" s="103"/>
    </row>
    <row r="27" spans="1:16" ht="409.5">
      <c r="A27" s="101" t="s">
        <v>1034</v>
      </c>
      <c r="B27" s="64" t="s">
        <v>652</v>
      </c>
      <c r="C27" s="62"/>
      <c r="D27" s="62"/>
      <c r="E27" s="60" t="s">
        <v>370</v>
      </c>
      <c r="F27" s="60" t="s">
        <v>839</v>
      </c>
      <c r="G27" s="60" t="s">
        <v>1413</v>
      </c>
      <c r="H27" s="104"/>
      <c r="I27" s="55" t="s">
        <v>1769</v>
      </c>
      <c r="J27" s="55" t="s">
        <v>1616</v>
      </c>
      <c r="K27" s="55" t="s">
        <v>1617</v>
      </c>
      <c r="L27" s="47" t="s">
        <v>24</v>
      </c>
      <c r="M27" s="62"/>
      <c r="N27" s="62" t="s">
        <v>653</v>
      </c>
      <c r="O27" s="62" t="s">
        <v>608</v>
      </c>
      <c r="P27" s="103"/>
    </row>
    <row r="28" spans="1:16" ht="390">
      <c r="A28" s="101" t="s">
        <v>1035</v>
      </c>
      <c r="B28" s="64" t="s">
        <v>654</v>
      </c>
      <c r="C28" s="62"/>
      <c r="D28" s="62"/>
      <c r="E28" s="60" t="s">
        <v>376</v>
      </c>
      <c r="F28" s="60" t="s">
        <v>1770</v>
      </c>
      <c r="G28" s="60" t="s">
        <v>1697</v>
      </c>
      <c r="H28" s="104"/>
      <c r="I28" s="55" t="s">
        <v>1698</v>
      </c>
      <c r="J28" s="55"/>
      <c r="K28" s="55" t="s">
        <v>1699</v>
      </c>
      <c r="L28" s="47" t="s">
        <v>9</v>
      </c>
      <c r="M28" s="62"/>
      <c r="N28" s="62" t="s">
        <v>164</v>
      </c>
      <c r="O28" s="62" t="s">
        <v>609</v>
      </c>
      <c r="P28" s="103"/>
    </row>
    <row r="29" spans="1:16" ht="45">
      <c r="A29" s="101" t="s">
        <v>1036</v>
      </c>
      <c r="B29" s="60" t="s">
        <v>655</v>
      </c>
      <c r="C29" s="62"/>
      <c r="D29" s="62"/>
      <c r="E29" s="60"/>
      <c r="F29" s="60"/>
      <c r="G29" s="62"/>
      <c r="H29" s="103"/>
      <c r="I29" s="55"/>
      <c r="J29" s="55"/>
      <c r="K29" s="55" t="s">
        <v>987</v>
      </c>
      <c r="L29" s="47" t="s">
        <v>19</v>
      </c>
      <c r="M29" s="62"/>
      <c r="N29" s="62" t="s">
        <v>164</v>
      </c>
      <c r="O29" s="47" t="s">
        <v>1201</v>
      </c>
      <c r="P29" s="103"/>
    </row>
    <row r="30" spans="1:16" ht="180">
      <c r="A30" s="101" t="s">
        <v>1037</v>
      </c>
      <c r="B30" s="64" t="s">
        <v>656</v>
      </c>
      <c r="C30" s="62"/>
      <c r="D30" s="62"/>
      <c r="E30" s="60" t="s">
        <v>840</v>
      </c>
      <c r="F30" s="60" t="s">
        <v>841</v>
      </c>
      <c r="G30" s="62"/>
      <c r="H30" s="103"/>
      <c r="I30" s="55" t="s">
        <v>1188</v>
      </c>
      <c r="J30" s="55"/>
      <c r="K30" s="55" t="s">
        <v>1461</v>
      </c>
      <c r="L30" s="47" t="s">
        <v>9</v>
      </c>
      <c r="M30" s="62"/>
      <c r="N30" s="62" t="s">
        <v>164</v>
      </c>
      <c r="O30" s="61" t="s">
        <v>1185</v>
      </c>
      <c r="P30" s="103"/>
    </row>
    <row r="31" spans="1:16" ht="165">
      <c r="A31" s="101" t="s">
        <v>1038</v>
      </c>
      <c r="B31" s="64" t="s">
        <v>657</v>
      </c>
      <c r="C31" s="62"/>
      <c r="D31" s="62"/>
      <c r="E31" s="60" t="s">
        <v>393</v>
      </c>
      <c r="F31" s="60" t="s">
        <v>842</v>
      </c>
      <c r="G31" s="62" t="s">
        <v>395</v>
      </c>
      <c r="H31" s="103" t="s">
        <v>396</v>
      </c>
      <c r="I31" s="55"/>
      <c r="J31" s="55" t="s">
        <v>1664</v>
      </c>
      <c r="K31" s="55" t="s">
        <v>1665</v>
      </c>
      <c r="L31" s="60" t="s">
        <v>9</v>
      </c>
      <c r="M31" s="62"/>
      <c r="N31" s="62" t="s">
        <v>164</v>
      </c>
      <c r="O31" s="61" t="s">
        <v>1189</v>
      </c>
      <c r="P31" s="103"/>
    </row>
    <row r="32" spans="1:16" ht="409.5">
      <c r="A32" s="101" t="s">
        <v>1039</v>
      </c>
      <c r="B32" s="64" t="s">
        <v>294</v>
      </c>
      <c r="C32" s="62"/>
      <c r="D32" s="62"/>
      <c r="E32" s="60" t="s">
        <v>843</v>
      </c>
      <c r="F32" s="60" t="s">
        <v>1756</v>
      </c>
      <c r="G32" s="60" t="s">
        <v>385</v>
      </c>
      <c r="H32" s="104" t="s">
        <v>386</v>
      </c>
      <c r="I32" s="55" t="s">
        <v>1649</v>
      </c>
      <c r="J32" s="55" t="s">
        <v>1650</v>
      </c>
      <c r="K32" s="55" t="s">
        <v>1647</v>
      </c>
      <c r="L32" s="60" t="s">
        <v>9</v>
      </c>
      <c r="M32" s="62"/>
      <c r="N32" s="62" t="s">
        <v>659</v>
      </c>
      <c r="O32" s="61" t="s">
        <v>613</v>
      </c>
      <c r="P32" s="103"/>
    </row>
    <row r="33" spans="1:16" ht="45">
      <c r="A33" s="101" t="s">
        <v>1040</v>
      </c>
      <c r="B33" s="60" t="s">
        <v>658</v>
      </c>
      <c r="C33" s="62"/>
      <c r="D33" s="62"/>
      <c r="E33" s="60"/>
      <c r="F33" s="62"/>
      <c r="G33" s="62"/>
      <c r="H33" s="103"/>
      <c r="I33" s="55"/>
      <c r="J33" s="55"/>
      <c r="K33" s="55" t="s">
        <v>1190</v>
      </c>
      <c r="L33" s="62" t="s">
        <v>19</v>
      </c>
      <c r="M33" s="62"/>
      <c r="N33" s="62" t="s">
        <v>164</v>
      </c>
      <c r="O33" s="62" t="s">
        <v>164</v>
      </c>
      <c r="P33" s="103"/>
    </row>
    <row r="34" spans="1:16">
      <c r="A34" s="176"/>
      <c r="B34" s="177" t="s">
        <v>660</v>
      </c>
      <c r="C34" s="47"/>
      <c r="D34" s="47"/>
      <c r="E34" s="61"/>
      <c r="F34" s="47"/>
      <c r="G34" s="47"/>
      <c r="H34" s="92"/>
      <c r="I34" s="55"/>
      <c r="J34" s="55"/>
      <c r="K34" s="55"/>
      <c r="L34" s="47"/>
      <c r="M34" s="47"/>
      <c r="N34" s="47"/>
      <c r="O34" s="47"/>
      <c r="P34" s="92"/>
    </row>
    <row r="35" spans="1:16" ht="409.5">
      <c r="A35" s="102" t="s">
        <v>1041</v>
      </c>
      <c r="B35" s="60" t="s">
        <v>661</v>
      </c>
      <c r="C35" s="62"/>
      <c r="D35" s="62"/>
      <c r="E35" s="60" t="s">
        <v>844</v>
      </c>
      <c r="F35" s="178" t="s">
        <v>1198</v>
      </c>
      <c r="G35" s="51" t="s">
        <v>1672</v>
      </c>
      <c r="H35" s="104" t="s">
        <v>1650</v>
      </c>
      <c r="I35" s="55" t="s">
        <v>1736</v>
      </c>
      <c r="J35" s="55" t="s">
        <v>9</v>
      </c>
      <c r="K35" s="55" t="s">
        <v>1648</v>
      </c>
      <c r="L35" s="62"/>
      <c r="M35" s="62"/>
      <c r="N35" s="62" t="s">
        <v>164</v>
      </c>
      <c r="O35" s="61" t="s">
        <v>621</v>
      </c>
      <c r="P35" s="103"/>
    </row>
    <row r="36" spans="1:16" ht="195">
      <c r="A36" s="101" t="s">
        <v>1042</v>
      </c>
      <c r="B36" s="60" t="s">
        <v>267</v>
      </c>
      <c r="C36" s="62"/>
      <c r="D36" s="62"/>
      <c r="E36" s="179" t="s">
        <v>407</v>
      </c>
      <c r="F36" s="60" t="s">
        <v>408</v>
      </c>
      <c r="G36" s="60" t="s">
        <v>409</v>
      </c>
      <c r="H36" s="104" t="s">
        <v>384</v>
      </c>
      <c r="I36" s="55"/>
      <c r="J36" s="55" t="s">
        <v>1771</v>
      </c>
      <c r="K36" s="55" t="s">
        <v>1720</v>
      </c>
      <c r="L36" s="47" t="s">
        <v>24</v>
      </c>
      <c r="M36" s="62"/>
      <c r="N36" s="60" t="s">
        <v>164</v>
      </c>
      <c r="O36" s="61" t="s">
        <v>627</v>
      </c>
      <c r="P36" s="103"/>
    </row>
    <row r="37" spans="1:16" ht="210">
      <c r="A37" s="101" t="s">
        <v>1043</v>
      </c>
      <c r="B37" s="60" t="s">
        <v>662</v>
      </c>
      <c r="C37" s="62"/>
      <c r="D37" s="62"/>
      <c r="E37" s="60" t="s">
        <v>832</v>
      </c>
      <c r="F37" s="178" t="s">
        <v>1200</v>
      </c>
      <c r="G37" s="180"/>
      <c r="H37" s="180"/>
      <c r="I37" s="55" t="s">
        <v>1199</v>
      </c>
      <c r="J37" s="55" t="s">
        <v>1650</v>
      </c>
      <c r="K37" s="55" t="s">
        <v>1772</v>
      </c>
      <c r="L37" s="60" t="s">
        <v>9</v>
      </c>
      <c r="M37" s="62"/>
      <c r="N37" s="62" t="s">
        <v>164</v>
      </c>
      <c r="O37" s="62" t="s">
        <v>1191</v>
      </c>
      <c r="P37" s="105" t="s">
        <v>1648</v>
      </c>
    </row>
    <row r="38" spans="1:16" ht="90">
      <c r="A38" s="101" t="s">
        <v>1044</v>
      </c>
      <c r="B38" s="60" t="s">
        <v>663</v>
      </c>
      <c r="C38" s="62"/>
      <c r="D38" s="62"/>
      <c r="E38" s="60"/>
      <c r="F38" s="62"/>
      <c r="G38" s="62"/>
      <c r="H38" s="103"/>
      <c r="I38" s="55"/>
      <c r="J38" s="55"/>
      <c r="K38" s="55" t="s">
        <v>987</v>
      </c>
      <c r="L38" s="47" t="s">
        <v>19</v>
      </c>
      <c r="M38" s="62"/>
      <c r="N38" s="62" t="s">
        <v>1192</v>
      </c>
      <c r="O38" s="47" t="s">
        <v>1202</v>
      </c>
      <c r="P38" s="103"/>
    </row>
    <row r="39" spans="1:16">
      <c r="A39" s="176"/>
      <c r="B39" s="177" t="s">
        <v>664</v>
      </c>
      <c r="C39" s="47"/>
      <c r="D39" s="47"/>
      <c r="E39" s="61"/>
      <c r="F39" s="47"/>
      <c r="G39" s="47"/>
      <c r="H39" s="92"/>
      <c r="I39" s="55"/>
      <c r="J39" s="55"/>
      <c r="K39" s="55"/>
      <c r="L39" s="47"/>
      <c r="M39" s="47"/>
      <c r="N39" s="47"/>
      <c r="O39" s="47"/>
      <c r="P39" s="92"/>
    </row>
    <row r="40" spans="1:16" ht="45">
      <c r="A40" s="101" t="s">
        <v>1045</v>
      </c>
      <c r="B40" s="60" t="s">
        <v>668</v>
      </c>
      <c r="C40" s="62"/>
      <c r="D40" s="62"/>
      <c r="E40" s="60"/>
      <c r="F40" s="62"/>
      <c r="G40" s="62"/>
      <c r="H40" s="103"/>
      <c r="I40" s="55"/>
      <c r="J40" s="55"/>
      <c r="K40" s="55" t="s">
        <v>987</v>
      </c>
      <c r="L40" s="47" t="s">
        <v>19</v>
      </c>
      <c r="M40" s="62"/>
      <c r="N40" s="62" t="s">
        <v>164</v>
      </c>
      <c r="O40" s="47" t="s">
        <v>1203</v>
      </c>
      <c r="P40" s="103"/>
    </row>
    <row r="41" spans="1:16" ht="30">
      <c r="A41" s="101" t="s">
        <v>1046</v>
      </c>
      <c r="B41" s="60" t="s">
        <v>665</v>
      </c>
      <c r="C41" s="62"/>
      <c r="D41" s="62"/>
      <c r="E41" s="60"/>
      <c r="F41" s="62"/>
      <c r="G41" s="62"/>
      <c r="H41" s="103"/>
      <c r="I41" s="55"/>
      <c r="J41" s="55"/>
      <c r="K41" s="55" t="s">
        <v>987</v>
      </c>
      <c r="L41" s="47" t="s">
        <v>19</v>
      </c>
      <c r="M41" s="62"/>
      <c r="N41" s="62" t="s">
        <v>164</v>
      </c>
      <c r="O41" s="67" t="s">
        <v>1205</v>
      </c>
      <c r="P41" s="103"/>
    </row>
    <row r="42" spans="1:16" ht="45">
      <c r="A42" s="101" t="s">
        <v>1047</v>
      </c>
      <c r="B42" s="60" t="s">
        <v>666</v>
      </c>
      <c r="C42" s="62"/>
      <c r="D42" s="62"/>
      <c r="E42" s="60"/>
      <c r="F42" s="62"/>
      <c r="G42" s="62"/>
      <c r="H42" s="103"/>
      <c r="I42" s="55"/>
      <c r="J42" s="55"/>
      <c r="K42" s="55" t="s">
        <v>987</v>
      </c>
      <c r="L42" s="47" t="s">
        <v>19</v>
      </c>
      <c r="M42" s="62"/>
      <c r="N42" s="62" t="s">
        <v>164</v>
      </c>
      <c r="O42" s="47" t="s">
        <v>1204</v>
      </c>
      <c r="P42" s="103"/>
    </row>
    <row r="43" spans="1:16" ht="105">
      <c r="A43" s="101" t="s">
        <v>1048</v>
      </c>
      <c r="B43" s="60" t="s">
        <v>667</v>
      </c>
      <c r="C43" s="62"/>
      <c r="D43" s="62"/>
      <c r="E43" s="60"/>
      <c r="F43" s="62"/>
      <c r="G43" s="62"/>
      <c r="H43" s="103"/>
      <c r="I43" s="55"/>
      <c r="J43" s="55"/>
      <c r="K43" s="55" t="s">
        <v>987</v>
      </c>
      <c r="L43" s="47" t="s">
        <v>19</v>
      </c>
      <c r="M43" s="62"/>
      <c r="N43" s="60" t="s">
        <v>1193</v>
      </c>
      <c r="O43" s="47" t="s">
        <v>1206</v>
      </c>
      <c r="P43" s="103"/>
    </row>
    <row r="44" spans="1:16">
      <c r="A44" s="176"/>
      <c r="B44" s="177" t="s">
        <v>669</v>
      </c>
      <c r="C44" s="47"/>
      <c r="D44" s="47"/>
      <c r="E44" s="61"/>
      <c r="F44" s="47"/>
      <c r="G44" s="47"/>
      <c r="H44" s="92"/>
      <c r="I44" s="55"/>
      <c r="J44" s="55"/>
      <c r="K44" s="55"/>
      <c r="L44" s="47"/>
      <c r="M44" s="47"/>
      <c r="N44" s="47"/>
      <c r="O44" s="47"/>
      <c r="P44" s="92"/>
    </row>
    <row r="45" spans="1:16" ht="105">
      <c r="A45" s="101" t="s">
        <v>1049</v>
      </c>
      <c r="B45" s="60" t="s">
        <v>670</v>
      </c>
      <c r="C45" s="62"/>
      <c r="D45" s="60" t="s">
        <v>693</v>
      </c>
      <c r="E45" s="60" t="s">
        <v>845</v>
      </c>
      <c r="F45" s="60" t="s">
        <v>846</v>
      </c>
      <c r="G45" s="62"/>
      <c r="H45" s="103"/>
      <c r="I45" s="55" t="s">
        <v>1773</v>
      </c>
      <c r="J45" s="55" t="s">
        <v>1457</v>
      </c>
      <c r="K45" s="55" t="s">
        <v>1476</v>
      </c>
      <c r="L45" s="47" t="s">
        <v>24</v>
      </c>
      <c r="M45" s="60" t="s">
        <v>173</v>
      </c>
      <c r="N45" s="60" t="s">
        <v>164</v>
      </c>
      <c r="O45" s="60" t="s">
        <v>164</v>
      </c>
      <c r="P45" s="103"/>
    </row>
    <row r="46" spans="1:16" ht="330">
      <c r="A46" s="101" t="s">
        <v>1050</v>
      </c>
      <c r="B46" s="60" t="s">
        <v>273</v>
      </c>
      <c r="C46" s="62"/>
      <c r="D46" s="60" t="s">
        <v>694</v>
      </c>
      <c r="E46" s="60" t="s">
        <v>333</v>
      </c>
      <c r="F46" s="60" t="s">
        <v>847</v>
      </c>
      <c r="G46" s="60" t="s">
        <v>134</v>
      </c>
      <c r="H46" s="104" t="s">
        <v>230</v>
      </c>
      <c r="I46" s="55" t="s">
        <v>1621</v>
      </c>
      <c r="J46" s="55" t="s">
        <v>1774</v>
      </c>
      <c r="K46" s="55" t="s">
        <v>1730</v>
      </c>
      <c r="L46" s="47" t="s">
        <v>24</v>
      </c>
      <c r="M46" s="60" t="s">
        <v>173</v>
      </c>
      <c r="N46" s="65" t="s">
        <v>131</v>
      </c>
      <c r="O46" s="61" t="s">
        <v>584</v>
      </c>
      <c r="P46" s="103"/>
    </row>
    <row r="47" spans="1:16" ht="90">
      <c r="A47" s="101" t="s">
        <v>1051</v>
      </c>
      <c r="B47" s="60" t="s">
        <v>671</v>
      </c>
      <c r="C47" s="62"/>
      <c r="D47" s="60" t="s">
        <v>695</v>
      </c>
      <c r="E47" s="60"/>
      <c r="F47" s="62"/>
      <c r="G47" s="62"/>
      <c r="H47" s="103"/>
      <c r="I47" s="55" t="s">
        <v>1692</v>
      </c>
      <c r="J47" s="55"/>
      <c r="K47" s="55" t="s">
        <v>1434</v>
      </c>
      <c r="L47" s="61" t="s">
        <v>24</v>
      </c>
      <c r="M47" s="60" t="s">
        <v>173</v>
      </c>
      <c r="N47" s="62" t="s">
        <v>164</v>
      </c>
      <c r="O47" s="61" t="s">
        <v>601</v>
      </c>
      <c r="P47" s="103"/>
    </row>
    <row r="48" spans="1:16" ht="165">
      <c r="A48" s="101" t="s">
        <v>1052</v>
      </c>
      <c r="B48" s="60" t="s">
        <v>672</v>
      </c>
      <c r="C48" s="62"/>
      <c r="D48" s="60" t="s">
        <v>694</v>
      </c>
      <c r="E48" s="60" t="s">
        <v>848</v>
      </c>
      <c r="F48" s="60" t="s">
        <v>849</v>
      </c>
      <c r="G48" s="60" t="s">
        <v>395</v>
      </c>
      <c r="H48" s="103" t="s">
        <v>396</v>
      </c>
      <c r="I48" s="55"/>
      <c r="J48" s="55" t="s">
        <v>1775</v>
      </c>
      <c r="K48" s="55" t="s">
        <v>1665</v>
      </c>
      <c r="L48" s="60" t="s">
        <v>9</v>
      </c>
      <c r="M48" s="60" t="s">
        <v>173</v>
      </c>
      <c r="N48" s="62" t="s">
        <v>164</v>
      </c>
      <c r="O48" s="61" t="s">
        <v>1151</v>
      </c>
      <c r="P48" s="103"/>
    </row>
    <row r="49" spans="1:16" ht="210">
      <c r="A49" s="101" t="s">
        <v>1053</v>
      </c>
      <c r="B49" s="60" t="s">
        <v>673</v>
      </c>
      <c r="C49" s="62"/>
      <c r="D49" s="60" t="s">
        <v>694</v>
      </c>
      <c r="E49" s="60" t="s">
        <v>850</v>
      </c>
      <c r="F49" s="60" t="s">
        <v>851</v>
      </c>
      <c r="G49" s="62"/>
      <c r="H49" s="103"/>
      <c r="I49" s="55"/>
      <c r="J49" s="55" t="s">
        <v>1775</v>
      </c>
      <c r="K49" s="55" t="s">
        <v>1776</v>
      </c>
      <c r="L49" s="60" t="s">
        <v>9</v>
      </c>
      <c r="M49" s="60" t="s">
        <v>173</v>
      </c>
      <c r="N49" s="62" t="s">
        <v>164</v>
      </c>
      <c r="O49" s="61" t="s">
        <v>594</v>
      </c>
      <c r="P49" s="103"/>
    </row>
    <row r="50" spans="1:16" ht="210">
      <c r="A50" s="101" t="s">
        <v>1054</v>
      </c>
      <c r="B50" s="60" t="s">
        <v>674</v>
      </c>
      <c r="C50" s="62"/>
      <c r="D50" s="60" t="s">
        <v>694</v>
      </c>
      <c r="E50" s="60" t="s">
        <v>852</v>
      </c>
      <c r="F50" s="60" t="s">
        <v>853</v>
      </c>
      <c r="G50" s="62"/>
      <c r="H50" s="103"/>
      <c r="I50" s="55"/>
      <c r="J50" s="55" t="s">
        <v>1775</v>
      </c>
      <c r="K50" s="55" t="s">
        <v>1776</v>
      </c>
      <c r="L50" s="60" t="s">
        <v>9</v>
      </c>
      <c r="M50" s="60" t="s">
        <v>173</v>
      </c>
      <c r="N50" s="62" t="s">
        <v>164</v>
      </c>
      <c r="O50" s="61" t="s">
        <v>1166</v>
      </c>
      <c r="P50" s="103"/>
    </row>
    <row r="51" spans="1:16" ht="30">
      <c r="A51" s="101" t="s">
        <v>1055</v>
      </c>
      <c r="B51" s="62" t="s">
        <v>675</v>
      </c>
      <c r="C51" s="62"/>
      <c r="D51" s="60" t="s">
        <v>693</v>
      </c>
      <c r="E51" s="60"/>
      <c r="F51" s="62"/>
      <c r="G51" s="62"/>
      <c r="H51" s="103"/>
      <c r="I51" s="55"/>
      <c r="J51" s="55"/>
      <c r="K51" s="55" t="s">
        <v>987</v>
      </c>
      <c r="L51" s="47" t="s">
        <v>19</v>
      </c>
      <c r="M51" s="60" t="s">
        <v>173</v>
      </c>
      <c r="N51" s="62" t="s">
        <v>164</v>
      </c>
      <c r="O51" s="61" t="s">
        <v>1118</v>
      </c>
      <c r="P51" s="103"/>
    </row>
    <row r="52" spans="1:16" ht="211.5" customHeight="1">
      <c r="A52" s="101" t="s">
        <v>1056</v>
      </c>
      <c r="B52" s="60" t="s">
        <v>676</v>
      </c>
      <c r="C52" s="62"/>
      <c r="D52" s="60" t="s">
        <v>695</v>
      </c>
      <c r="E52" s="60" t="s">
        <v>854</v>
      </c>
      <c r="F52" s="60" t="s">
        <v>855</v>
      </c>
      <c r="G52" s="62"/>
      <c r="H52" s="103"/>
      <c r="I52" s="55"/>
      <c r="J52" s="55" t="s">
        <v>1477</v>
      </c>
      <c r="K52" s="55" t="s">
        <v>1421</v>
      </c>
      <c r="L52" s="47" t="s">
        <v>24</v>
      </c>
      <c r="M52" s="60" t="s">
        <v>173</v>
      </c>
      <c r="N52" s="62" t="s">
        <v>164</v>
      </c>
      <c r="O52" s="61" t="s">
        <v>571</v>
      </c>
      <c r="P52" s="103"/>
    </row>
    <row r="53" spans="1:16" ht="195">
      <c r="A53" s="101" t="s">
        <v>1057</v>
      </c>
      <c r="B53" s="60" t="s">
        <v>677</v>
      </c>
      <c r="C53" s="62"/>
      <c r="D53" s="60" t="s">
        <v>694</v>
      </c>
      <c r="E53" s="60" t="s">
        <v>856</v>
      </c>
      <c r="F53" s="60" t="s">
        <v>863</v>
      </c>
      <c r="G53" s="62"/>
      <c r="H53" s="103"/>
      <c r="I53" s="55"/>
      <c r="J53" s="55"/>
      <c r="K53" s="55" t="s">
        <v>987</v>
      </c>
      <c r="L53" s="47" t="s">
        <v>19</v>
      </c>
      <c r="M53" s="60" t="s">
        <v>173</v>
      </c>
      <c r="N53" s="62" t="s">
        <v>164</v>
      </c>
      <c r="O53" s="62" t="s">
        <v>164</v>
      </c>
      <c r="P53" s="103"/>
    </row>
    <row r="54" spans="1:16" ht="180">
      <c r="A54" s="101" t="s">
        <v>1058</v>
      </c>
      <c r="B54" s="60" t="s">
        <v>678</v>
      </c>
      <c r="C54" s="62"/>
      <c r="D54" s="60" t="s">
        <v>695</v>
      </c>
      <c r="E54" s="60" t="s">
        <v>857</v>
      </c>
      <c r="F54" s="60" t="s">
        <v>858</v>
      </c>
      <c r="G54" s="62"/>
      <c r="H54" s="103"/>
      <c r="I54" s="55" t="s">
        <v>980</v>
      </c>
      <c r="J54" s="55" t="s">
        <v>1650</v>
      </c>
      <c r="K54" s="55" t="s">
        <v>1705</v>
      </c>
      <c r="L54" s="60" t="s">
        <v>9</v>
      </c>
      <c r="M54" s="60" t="s">
        <v>173</v>
      </c>
      <c r="N54" s="60" t="s">
        <v>164</v>
      </c>
      <c r="O54" s="61" t="s">
        <v>612</v>
      </c>
      <c r="P54" s="103"/>
    </row>
    <row r="55" spans="1:16" ht="409.5">
      <c r="A55" s="101" t="s">
        <v>1059</v>
      </c>
      <c r="B55" s="60" t="s">
        <v>679</v>
      </c>
      <c r="C55" s="62"/>
      <c r="D55" s="60" t="s">
        <v>695</v>
      </c>
      <c r="E55" s="60" t="s">
        <v>861</v>
      </c>
      <c r="F55" s="60" t="s">
        <v>1194</v>
      </c>
      <c r="G55" s="62"/>
      <c r="H55" s="103"/>
      <c r="I55" s="55" t="s">
        <v>1649</v>
      </c>
      <c r="J55" s="55" t="s">
        <v>1650</v>
      </c>
      <c r="K55" s="55" t="s">
        <v>1647</v>
      </c>
      <c r="L55" s="47" t="s">
        <v>19</v>
      </c>
      <c r="M55" s="60" t="s">
        <v>173</v>
      </c>
      <c r="N55" s="60" t="s">
        <v>164</v>
      </c>
      <c r="O55" s="61" t="s">
        <v>1144</v>
      </c>
      <c r="P55" s="103"/>
    </row>
    <row r="56" spans="1:16" ht="180">
      <c r="A56" s="101" t="s">
        <v>1060</v>
      </c>
      <c r="B56" s="60" t="s">
        <v>680</v>
      </c>
      <c r="C56" s="62"/>
      <c r="D56" s="60" t="s">
        <v>693</v>
      </c>
      <c r="E56" s="60" t="s">
        <v>859</v>
      </c>
      <c r="F56" s="60" t="s">
        <v>860</v>
      </c>
      <c r="G56" s="62"/>
      <c r="H56" s="103"/>
      <c r="I56" s="55" t="s">
        <v>1777</v>
      </c>
      <c r="J56" s="55" t="s">
        <v>1778</v>
      </c>
      <c r="K56" s="55" t="s">
        <v>1701</v>
      </c>
      <c r="L56" s="60" t="s">
        <v>9</v>
      </c>
      <c r="M56" s="60" t="s">
        <v>173</v>
      </c>
      <c r="N56" s="60" t="s">
        <v>164</v>
      </c>
      <c r="O56" s="61" t="s">
        <v>164</v>
      </c>
      <c r="P56" s="103"/>
    </row>
    <row r="57" spans="1:16" ht="60">
      <c r="A57" s="101" t="s">
        <v>1061</v>
      </c>
      <c r="B57" s="60" t="s">
        <v>681</v>
      </c>
      <c r="C57" s="62"/>
      <c r="D57" s="60" t="s">
        <v>695</v>
      </c>
      <c r="E57" s="60"/>
      <c r="F57" s="62"/>
      <c r="G57" s="62"/>
      <c r="H57" s="103"/>
      <c r="I57" s="55"/>
      <c r="J57" s="55"/>
      <c r="K57" s="55" t="s">
        <v>987</v>
      </c>
      <c r="L57" s="47" t="s">
        <v>19</v>
      </c>
      <c r="M57" s="60" t="s">
        <v>173</v>
      </c>
      <c r="N57" s="62" t="s">
        <v>164</v>
      </c>
      <c r="O57" s="62" t="s">
        <v>1143</v>
      </c>
      <c r="P57" s="103"/>
    </row>
    <row r="58" spans="1:16" ht="60">
      <c r="A58" s="101" t="s">
        <v>1062</v>
      </c>
      <c r="B58" s="60" t="s">
        <v>682</v>
      </c>
      <c r="C58" s="62"/>
      <c r="D58" s="60" t="s">
        <v>694</v>
      </c>
      <c r="E58" s="60"/>
      <c r="F58" s="62"/>
      <c r="G58" s="62"/>
      <c r="H58" s="103"/>
      <c r="I58" s="55"/>
      <c r="J58" s="55"/>
      <c r="K58" s="55" t="s">
        <v>987</v>
      </c>
      <c r="L58" s="47" t="s">
        <v>19</v>
      </c>
      <c r="M58" s="60" t="s">
        <v>173</v>
      </c>
      <c r="N58" s="62" t="s">
        <v>164</v>
      </c>
      <c r="O58" s="62" t="s">
        <v>164</v>
      </c>
      <c r="P58" s="103"/>
    </row>
    <row r="59" spans="1:16" ht="409.5">
      <c r="A59" s="101" t="s">
        <v>1063</v>
      </c>
      <c r="B59" s="60" t="s">
        <v>683</v>
      </c>
      <c r="C59" s="62"/>
      <c r="D59" s="60" t="s">
        <v>694</v>
      </c>
      <c r="E59" s="60" t="s">
        <v>862</v>
      </c>
      <c r="F59" s="181" t="s">
        <v>1195</v>
      </c>
      <c r="G59" s="62"/>
      <c r="H59" s="103"/>
      <c r="I59" s="55" t="s">
        <v>1734</v>
      </c>
      <c r="J59" s="55" t="s">
        <v>1650</v>
      </c>
      <c r="K59" s="55" t="s">
        <v>1779</v>
      </c>
      <c r="L59" s="47" t="s">
        <v>9</v>
      </c>
      <c r="M59" s="60" t="s">
        <v>173</v>
      </c>
      <c r="N59" s="60" t="s">
        <v>164</v>
      </c>
      <c r="O59" s="62" t="s">
        <v>164</v>
      </c>
      <c r="P59" s="105" t="s">
        <v>1648</v>
      </c>
    </row>
    <row r="60" spans="1:16" ht="195">
      <c r="A60" s="101" t="s">
        <v>1064</v>
      </c>
      <c r="B60" s="60" t="s">
        <v>684</v>
      </c>
      <c r="C60" s="62"/>
      <c r="D60" s="60" t="s">
        <v>695</v>
      </c>
      <c r="E60" s="60" t="s">
        <v>864</v>
      </c>
      <c r="F60" s="60" t="s">
        <v>865</v>
      </c>
      <c r="G60" s="60" t="s">
        <v>329</v>
      </c>
      <c r="H60" s="104" t="s">
        <v>328</v>
      </c>
      <c r="I60" s="55" t="s">
        <v>1780</v>
      </c>
      <c r="J60" s="55" t="s">
        <v>1616</v>
      </c>
      <c r="K60" s="55" t="s">
        <v>1617</v>
      </c>
      <c r="L60" s="47" t="s">
        <v>24</v>
      </c>
      <c r="M60" s="60" t="s">
        <v>173</v>
      </c>
      <c r="N60" s="60" t="s">
        <v>126</v>
      </c>
      <c r="O60" s="61" t="s">
        <v>579</v>
      </c>
      <c r="P60" s="103"/>
    </row>
    <row r="61" spans="1:16" ht="210">
      <c r="A61" s="101" t="s">
        <v>1065</v>
      </c>
      <c r="B61" s="60" t="s">
        <v>685</v>
      </c>
      <c r="C61" s="62"/>
      <c r="D61" s="60" t="s">
        <v>693</v>
      </c>
      <c r="E61" s="60" t="s">
        <v>404</v>
      </c>
      <c r="F61" s="60" t="s">
        <v>866</v>
      </c>
      <c r="G61" s="62" t="s">
        <v>405</v>
      </c>
      <c r="H61" s="104" t="s">
        <v>406</v>
      </c>
      <c r="I61" s="55" t="s">
        <v>1781</v>
      </c>
      <c r="J61" s="55" t="s">
        <v>1616</v>
      </c>
      <c r="K61" s="55" t="s">
        <v>1617</v>
      </c>
      <c r="L61" s="47" t="s">
        <v>24</v>
      </c>
      <c r="M61" s="60" t="s">
        <v>173</v>
      </c>
      <c r="N61" s="62" t="s">
        <v>985</v>
      </c>
      <c r="O61" s="61" t="s">
        <v>626</v>
      </c>
      <c r="P61" s="103"/>
    </row>
    <row r="62" spans="1:16" ht="45">
      <c r="A62" s="101" t="s">
        <v>1066</v>
      </c>
      <c r="B62" s="60" t="s">
        <v>686</v>
      </c>
      <c r="C62" s="62"/>
      <c r="D62" s="60" t="s">
        <v>695</v>
      </c>
      <c r="E62" s="60"/>
      <c r="F62" s="62"/>
      <c r="G62" s="62"/>
      <c r="H62" s="103"/>
      <c r="I62" s="55"/>
      <c r="J62" s="55"/>
      <c r="K62" s="55" t="s">
        <v>987</v>
      </c>
      <c r="L62" s="47" t="s">
        <v>19</v>
      </c>
      <c r="M62" s="60" t="s">
        <v>173</v>
      </c>
      <c r="N62" s="62" t="s">
        <v>164</v>
      </c>
      <c r="O62" s="62" t="s">
        <v>1207</v>
      </c>
      <c r="P62" s="103"/>
    </row>
    <row r="63" spans="1:16" ht="60">
      <c r="A63" s="101" t="s">
        <v>1067</v>
      </c>
      <c r="B63" s="60" t="s">
        <v>687</v>
      </c>
      <c r="C63" s="62"/>
      <c r="D63" s="60" t="s">
        <v>695</v>
      </c>
      <c r="E63" s="60"/>
      <c r="F63" s="62"/>
      <c r="G63" s="62"/>
      <c r="H63" s="103"/>
      <c r="I63" s="55"/>
      <c r="J63" s="55"/>
      <c r="K63" s="55" t="s">
        <v>987</v>
      </c>
      <c r="L63" s="47" t="s">
        <v>19</v>
      </c>
      <c r="M63" s="60" t="s">
        <v>173</v>
      </c>
      <c r="N63" s="62" t="s">
        <v>164</v>
      </c>
      <c r="O63" s="62" t="s">
        <v>1207</v>
      </c>
      <c r="P63" s="103"/>
    </row>
    <row r="64" spans="1:16" ht="60">
      <c r="A64" s="101" t="s">
        <v>1068</v>
      </c>
      <c r="B64" s="60" t="s">
        <v>688</v>
      </c>
      <c r="C64" s="62"/>
      <c r="D64" s="60" t="s">
        <v>694</v>
      </c>
      <c r="E64" s="60"/>
      <c r="F64" s="62"/>
      <c r="G64" s="62"/>
      <c r="H64" s="103"/>
      <c r="I64" s="55"/>
      <c r="J64" s="55"/>
      <c r="K64" s="55" t="s">
        <v>987</v>
      </c>
      <c r="L64" s="47" t="s">
        <v>19</v>
      </c>
      <c r="M64" s="60" t="s">
        <v>173</v>
      </c>
      <c r="N64" s="62" t="s">
        <v>164</v>
      </c>
      <c r="O64" s="62" t="s">
        <v>164</v>
      </c>
      <c r="P64" s="103"/>
    </row>
    <row r="65" spans="1:16" ht="120">
      <c r="A65" s="101" t="s">
        <v>1069</v>
      </c>
      <c r="B65" s="60" t="s">
        <v>689</v>
      </c>
      <c r="C65" s="60" t="s">
        <v>1186</v>
      </c>
      <c r="D65" s="60" t="s">
        <v>695</v>
      </c>
      <c r="E65" s="60"/>
      <c r="F65" s="62" t="s">
        <v>1782</v>
      </c>
      <c r="G65" s="62"/>
      <c r="H65" s="103"/>
      <c r="I65" s="55" t="s">
        <v>1196</v>
      </c>
      <c r="J65" s="55"/>
      <c r="K65" s="55" t="s">
        <v>1458</v>
      </c>
      <c r="L65" s="47" t="s">
        <v>9</v>
      </c>
      <c r="M65" s="60" t="s">
        <v>173</v>
      </c>
      <c r="N65" s="60" t="s">
        <v>164</v>
      </c>
      <c r="O65" s="60" t="s">
        <v>164</v>
      </c>
      <c r="P65" s="103"/>
    </row>
    <row r="66" spans="1:16" ht="165">
      <c r="A66" s="101" t="s">
        <v>1070</v>
      </c>
      <c r="B66" s="60" t="s">
        <v>690</v>
      </c>
      <c r="C66" s="62"/>
      <c r="D66" s="60" t="s">
        <v>695</v>
      </c>
      <c r="E66" s="60" t="s">
        <v>867</v>
      </c>
      <c r="F66" s="60" t="s">
        <v>868</v>
      </c>
      <c r="G66" s="60" t="s">
        <v>381</v>
      </c>
      <c r="H66" s="104"/>
      <c r="I66" s="55" t="s">
        <v>1474</v>
      </c>
      <c r="J66" s="55"/>
      <c r="K66" s="55" t="s">
        <v>1473</v>
      </c>
      <c r="L66" s="60" t="s">
        <v>9</v>
      </c>
      <c r="M66" s="60" t="s">
        <v>173</v>
      </c>
      <c r="N66" s="66" t="s">
        <v>164</v>
      </c>
      <c r="O66" s="61" t="s">
        <v>611</v>
      </c>
      <c r="P66" s="104"/>
    </row>
    <row r="67" spans="1:16" ht="240">
      <c r="A67" s="101" t="s">
        <v>1071</v>
      </c>
      <c r="B67" s="60" t="s">
        <v>691</v>
      </c>
      <c r="C67" s="62"/>
      <c r="D67" s="60" t="s">
        <v>695</v>
      </c>
      <c r="E67" s="60" t="s">
        <v>869</v>
      </c>
      <c r="F67" s="60" t="s">
        <v>870</v>
      </c>
      <c r="G67" s="60" t="s">
        <v>381</v>
      </c>
      <c r="H67" s="104"/>
      <c r="I67" s="55" t="s">
        <v>1474</v>
      </c>
      <c r="J67" s="55"/>
      <c r="K67" s="55" t="s">
        <v>1473</v>
      </c>
      <c r="L67" s="60" t="s">
        <v>9</v>
      </c>
      <c r="M67" s="60" t="s">
        <v>173</v>
      </c>
      <c r="N67" s="66" t="s">
        <v>164</v>
      </c>
      <c r="O67" s="61" t="s">
        <v>1197</v>
      </c>
      <c r="P67" s="103"/>
    </row>
    <row r="68" spans="1:16" ht="225">
      <c r="A68" s="112" t="s">
        <v>1072</v>
      </c>
      <c r="B68" s="113" t="s">
        <v>692</v>
      </c>
      <c r="C68" s="113" t="s">
        <v>757</v>
      </c>
      <c r="D68" s="113" t="s">
        <v>695</v>
      </c>
      <c r="E68" s="113" t="s">
        <v>871</v>
      </c>
      <c r="F68" s="113" t="s">
        <v>872</v>
      </c>
      <c r="G68" s="113"/>
      <c r="H68" s="182"/>
      <c r="I68" s="55" t="s">
        <v>1472</v>
      </c>
      <c r="J68" s="55" t="s">
        <v>1659</v>
      </c>
      <c r="K68" s="55" t="s">
        <v>1783</v>
      </c>
      <c r="L68" s="107" t="s">
        <v>24</v>
      </c>
      <c r="M68" s="113" t="s">
        <v>173</v>
      </c>
      <c r="N68" s="113" t="s">
        <v>164</v>
      </c>
      <c r="O68" s="106" t="s">
        <v>1148</v>
      </c>
      <c r="P68" s="182"/>
    </row>
    <row r="71" spans="1:16">
      <c r="J71" s="24" t="s">
        <v>1367</v>
      </c>
      <c r="K71" s="24" t="s">
        <v>1368</v>
      </c>
    </row>
    <row r="72" spans="1:16">
      <c r="J72" s="24" t="s">
        <v>24</v>
      </c>
      <c r="K72" s="24">
        <f>COUNTIF($L$2:$L$68,"*F*")</f>
        <v>13</v>
      </c>
    </row>
    <row r="73" spans="1:16">
      <c r="J73" s="24" t="s">
        <v>9</v>
      </c>
      <c r="K73" s="24">
        <f>COUNTIF($L$2:$L$68,"*P*")</f>
        <v>26</v>
      </c>
    </row>
    <row r="74" spans="1:16">
      <c r="J74" s="24" t="s">
        <v>19</v>
      </c>
      <c r="K74" s="24">
        <f>COUNTIF($L$2:$L$68,"*N*")</f>
        <v>21</v>
      </c>
    </row>
    <row r="75" spans="1:16">
      <c r="J75" s="24" t="s">
        <v>1369</v>
      </c>
      <c r="K75" s="24">
        <f>SUM(K72:K74)</f>
        <v>60</v>
      </c>
    </row>
  </sheetData>
  <dataValidations count="1">
    <dataValidation type="list" allowBlank="1" showInputMessage="1" showErrorMessage="1" sqref="L57:L65 L55 L45:L46 L40:L43 L68 L26:L30 L51:L53 L8:L24 L3:L6 L38 L36">
      <formula1>"Full,Partial,None"</formula1>
    </dataValidation>
  </dataValidations>
  <hyperlinks>
    <hyperlink ref="E5" r:id="rId1"/>
    <hyperlink ref="E6" r:id="rId2"/>
    <hyperlink ref="E8" r:id="rId3"/>
    <hyperlink ref="E9" r:id="rId4"/>
    <hyperlink ref="E10" r:id="rId5"/>
    <hyperlink ref="E11" r:id="rId6"/>
    <hyperlink ref="E12" r:id="rId7"/>
    <hyperlink ref="E14" r:id="rId8"/>
    <hyperlink ref="E16" r:id="rId9"/>
    <hyperlink ref="E18" r:id="rId10"/>
    <hyperlink ref="E23" r:id="rId11"/>
    <hyperlink ref="E24" r:id="rId12"/>
    <hyperlink ref="E36" r:id="rId13"/>
  </hyperlinks>
  <pageMargins left="0.7" right="0.7" top="0.75" bottom="0.75" header="0.3" footer="0.3"/>
  <pageSetup paperSize="9" orientation="portrait" r:id="rId14"/>
  <drawing r:id="rId15"/>
  <tableParts count="1">
    <tablePart r:id="rId1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Y92"/>
  <sheetViews>
    <sheetView zoomScale="70" zoomScaleNormal="70" workbookViewId="0">
      <pane xSplit="2" ySplit="1" topLeftCell="C2" activePane="bottomRight" state="frozen"/>
      <selection pane="topRight" activeCell="C1" sqref="C1"/>
      <selection pane="bottomLeft" activeCell="A2" sqref="A2"/>
      <selection pane="bottomRight" activeCell="A3" sqref="A3:A85"/>
    </sheetView>
  </sheetViews>
  <sheetFormatPr defaultRowHeight="15"/>
  <cols>
    <col min="1" max="1" width="14.28515625" customWidth="1"/>
    <col min="2" max="2" width="22.85546875" style="23" customWidth="1"/>
    <col min="3" max="3" width="18.28515625" customWidth="1"/>
    <col min="4" max="4" width="19.7109375" style="23" customWidth="1"/>
    <col min="5" max="5" width="51.28515625" customWidth="1"/>
    <col min="6" max="6" width="63" customWidth="1"/>
    <col min="7" max="7" width="30" customWidth="1"/>
    <col min="8" max="8" width="26" customWidth="1"/>
    <col min="9" max="9" width="41.28515625" customWidth="1"/>
    <col min="10" max="10" width="34.28515625" customWidth="1"/>
    <col min="11" max="11" width="28.85546875" customWidth="1"/>
    <col min="12" max="12" width="44.140625" customWidth="1"/>
    <col min="13" max="13" width="15.7109375" customWidth="1"/>
    <col min="14" max="14" width="16.28515625" customWidth="1"/>
    <col min="15" max="15" width="13.28515625" customWidth="1"/>
    <col min="16" max="16" width="21.28515625" customWidth="1"/>
  </cols>
  <sheetData>
    <row r="1" spans="1:16379" ht="45" customHeight="1">
      <c r="A1" s="149" t="s">
        <v>0</v>
      </c>
      <c r="B1" s="150" t="s">
        <v>160</v>
      </c>
      <c r="C1" s="150" t="s">
        <v>1513</v>
      </c>
      <c r="D1" s="150" t="s">
        <v>1823</v>
      </c>
      <c r="E1" s="150" t="s">
        <v>1511</v>
      </c>
      <c r="F1" s="150" t="s">
        <v>1508</v>
      </c>
      <c r="G1" s="150" t="s">
        <v>232</v>
      </c>
      <c r="H1" s="150" t="s">
        <v>192</v>
      </c>
      <c r="I1" s="150" t="s">
        <v>319</v>
      </c>
      <c r="J1" s="150" t="s">
        <v>1438</v>
      </c>
      <c r="K1" s="150" t="s">
        <v>1439</v>
      </c>
      <c r="L1" s="150" t="s">
        <v>1634</v>
      </c>
      <c r="M1" s="150" t="s">
        <v>983</v>
      </c>
      <c r="N1" s="150" t="s">
        <v>1371</v>
      </c>
      <c r="O1" s="150" t="s">
        <v>1512</v>
      </c>
      <c r="P1" s="151" t="s">
        <v>1728</v>
      </c>
    </row>
    <row r="2" spans="1:16379">
      <c r="A2" s="41"/>
      <c r="B2" s="28" t="s">
        <v>698</v>
      </c>
      <c r="C2" s="21"/>
      <c r="D2" s="18"/>
      <c r="E2" s="18"/>
      <c r="F2" s="18"/>
      <c r="G2" s="18"/>
      <c r="H2" s="18"/>
      <c r="I2" s="18"/>
      <c r="J2" s="18"/>
      <c r="K2" s="18"/>
      <c r="L2" s="18"/>
      <c r="M2" s="18"/>
      <c r="N2" s="18"/>
      <c r="O2" s="18"/>
      <c r="P2" s="84"/>
    </row>
    <row r="3" spans="1:16379" s="68" customFormat="1" ht="356.25">
      <c r="A3" s="108" t="s">
        <v>1208</v>
      </c>
      <c r="B3" s="69" t="s">
        <v>633</v>
      </c>
      <c r="C3" s="70" t="s">
        <v>1514</v>
      </c>
      <c r="D3" s="72"/>
      <c r="E3" s="70" t="s">
        <v>763</v>
      </c>
      <c r="F3" s="70" t="s">
        <v>764</v>
      </c>
      <c r="G3" s="72"/>
      <c r="H3" s="72"/>
      <c r="I3" s="72"/>
      <c r="J3" s="72"/>
      <c r="K3" s="72"/>
      <c r="L3" s="72"/>
      <c r="M3" s="72"/>
      <c r="N3" s="73" t="s">
        <v>1131</v>
      </c>
      <c r="O3" s="72"/>
      <c r="P3" s="110"/>
      <c r="Q3"/>
      <c r="R3"/>
      <c r="S3"/>
      <c r="T3"/>
      <c r="U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c r="BKO3"/>
      <c r="BKP3"/>
      <c r="BKQ3"/>
      <c r="BKR3"/>
      <c r="BKS3"/>
      <c r="BKT3"/>
      <c r="BKU3"/>
      <c r="BKV3"/>
      <c r="BKW3"/>
      <c r="BKX3"/>
      <c r="BKY3"/>
      <c r="BKZ3"/>
      <c r="BLA3"/>
      <c r="BLB3"/>
      <c r="BLC3"/>
      <c r="BLD3"/>
      <c r="BLE3"/>
      <c r="BLF3"/>
      <c r="BLG3"/>
      <c r="BLH3"/>
      <c r="BLI3"/>
      <c r="BLJ3"/>
      <c r="BLK3"/>
      <c r="BLL3"/>
      <c r="BLM3"/>
      <c r="BLN3"/>
      <c r="BLO3"/>
      <c r="BLP3"/>
      <c r="BLQ3"/>
      <c r="BLR3"/>
      <c r="BLS3"/>
      <c r="BLT3"/>
      <c r="BLU3"/>
      <c r="BLV3"/>
      <c r="BLW3"/>
      <c r="BLX3"/>
      <c r="BLY3"/>
      <c r="BLZ3"/>
      <c r="BMA3"/>
      <c r="BMB3"/>
      <c r="BMC3"/>
      <c r="BMD3"/>
      <c r="BME3"/>
      <c r="BMF3"/>
      <c r="BMG3"/>
      <c r="BMH3"/>
      <c r="BMI3"/>
      <c r="BMJ3"/>
      <c r="BMK3"/>
      <c r="BML3"/>
      <c r="BMM3"/>
      <c r="BMN3"/>
      <c r="BMO3"/>
      <c r="BMP3"/>
      <c r="BMQ3"/>
      <c r="BMR3"/>
      <c r="BMS3"/>
      <c r="BMT3"/>
      <c r="BMU3"/>
      <c r="BMV3"/>
      <c r="BMW3"/>
      <c r="BMX3"/>
      <c r="BMY3"/>
      <c r="BMZ3"/>
      <c r="BNA3"/>
      <c r="BNB3"/>
      <c r="BNC3"/>
      <c r="BND3"/>
      <c r="BNE3"/>
      <c r="BNF3"/>
      <c r="BNG3"/>
      <c r="BNH3"/>
      <c r="BNI3"/>
      <c r="BNJ3"/>
      <c r="BNK3"/>
      <c r="BNL3"/>
      <c r="BNM3"/>
      <c r="BNN3"/>
      <c r="BNO3"/>
      <c r="BNP3"/>
      <c r="BNQ3"/>
      <c r="BNR3"/>
      <c r="BNS3"/>
      <c r="BNT3"/>
      <c r="BNU3"/>
      <c r="BNV3"/>
      <c r="BNW3"/>
      <c r="BNX3"/>
      <c r="BNY3"/>
      <c r="BNZ3"/>
      <c r="BOA3"/>
      <c r="BOB3"/>
      <c r="BOC3"/>
      <c r="BOD3"/>
      <c r="BOE3"/>
      <c r="BOF3"/>
      <c r="BOG3"/>
      <c r="BOH3"/>
      <c r="BOI3"/>
      <c r="BOJ3"/>
      <c r="BOK3"/>
      <c r="BOL3"/>
      <c r="BOM3"/>
      <c r="BON3"/>
      <c r="BOO3"/>
      <c r="BOP3"/>
      <c r="BOQ3"/>
      <c r="BOR3"/>
      <c r="BOS3"/>
      <c r="BOT3"/>
      <c r="BOU3"/>
      <c r="BOV3"/>
      <c r="BOW3"/>
      <c r="BOX3"/>
      <c r="BOY3"/>
      <c r="BOZ3"/>
      <c r="BPA3"/>
      <c r="BPB3"/>
      <c r="BPC3"/>
      <c r="BPD3"/>
      <c r="BPE3"/>
      <c r="BPF3"/>
      <c r="BPG3"/>
      <c r="BPH3"/>
      <c r="BPI3"/>
      <c r="BPJ3"/>
      <c r="BPK3"/>
      <c r="BPL3"/>
      <c r="BPM3"/>
      <c r="BPN3"/>
      <c r="BPO3"/>
      <c r="BPP3"/>
      <c r="BPQ3"/>
      <c r="BPR3"/>
      <c r="BPS3"/>
      <c r="BPT3"/>
      <c r="BPU3"/>
      <c r="BPV3"/>
      <c r="BPW3"/>
      <c r="BPX3"/>
      <c r="BPY3"/>
      <c r="BPZ3"/>
      <c r="BQA3"/>
      <c r="BQB3"/>
      <c r="BQC3"/>
      <c r="BQD3"/>
      <c r="BQE3"/>
      <c r="BQF3"/>
      <c r="BQG3"/>
      <c r="BQH3"/>
      <c r="BQI3"/>
      <c r="BQJ3"/>
      <c r="BQK3"/>
      <c r="BQL3"/>
      <c r="BQM3"/>
      <c r="BQN3"/>
      <c r="BQO3"/>
      <c r="BQP3"/>
      <c r="BQQ3"/>
      <c r="BQR3"/>
      <c r="BQS3"/>
      <c r="BQT3"/>
      <c r="BQU3"/>
      <c r="BQV3"/>
      <c r="BQW3"/>
      <c r="BQX3"/>
      <c r="BQY3"/>
      <c r="BQZ3"/>
      <c r="BRA3"/>
      <c r="BRB3"/>
      <c r="BRC3"/>
      <c r="BRD3"/>
      <c r="BRE3"/>
      <c r="BRF3"/>
      <c r="BRG3"/>
      <c r="BRH3"/>
      <c r="BRI3"/>
      <c r="BRJ3"/>
      <c r="BRK3"/>
      <c r="BRL3"/>
      <c r="BRM3"/>
      <c r="BRN3"/>
      <c r="BRO3"/>
      <c r="BRP3"/>
      <c r="BRQ3"/>
      <c r="BRR3"/>
      <c r="BRS3"/>
      <c r="BRT3"/>
      <c r="BRU3"/>
      <c r="BRV3"/>
      <c r="BRW3"/>
      <c r="BRX3"/>
      <c r="BRY3"/>
      <c r="BRZ3"/>
      <c r="BSA3"/>
      <c r="BSB3"/>
      <c r="BSC3"/>
      <c r="BSD3"/>
      <c r="BSE3"/>
      <c r="BSF3"/>
      <c r="BSG3"/>
      <c r="BSH3"/>
      <c r="BSI3"/>
      <c r="BSJ3"/>
      <c r="BSK3"/>
      <c r="BSL3"/>
      <c r="BSM3"/>
      <c r="BSN3"/>
      <c r="BSO3"/>
      <c r="BSP3"/>
      <c r="BSQ3"/>
      <c r="BSR3"/>
      <c r="BSS3"/>
      <c r="BST3"/>
      <c r="BSU3"/>
      <c r="BSV3"/>
      <c r="BSW3"/>
      <c r="BSX3"/>
      <c r="BSY3"/>
      <c r="BSZ3"/>
      <c r="BTA3"/>
      <c r="BTB3"/>
      <c r="BTC3"/>
      <c r="BTD3"/>
      <c r="BTE3"/>
      <c r="BTF3"/>
      <c r="BTG3"/>
      <c r="BTH3"/>
      <c r="BTI3"/>
      <c r="BTJ3"/>
      <c r="BTK3"/>
      <c r="BTL3"/>
      <c r="BTM3"/>
      <c r="BTN3"/>
      <c r="BTO3"/>
      <c r="BTP3"/>
      <c r="BTQ3"/>
      <c r="BTR3"/>
      <c r="BTS3"/>
      <c r="BTT3"/>
      <c r="BTU3"/>
      <c r="BTV3"/>
      <c r="BTW3"/>
      <c r="BTX3"/>
      <c r="BTY3"/>
      <c r="BTZ3"/>
      <c r="BUA3"/>
      <c r="BUB3"/>
      <c r="BUC3"/>
      <c r="BUD3"/>
      <c r="BUE3"/>
      <c r="BUF3"/>
      <c r="BUG3"/>
      <c r="BUH3"/>
      <c r="BUI3"/>
      <c r="BUJ3"/>
      <c r="BUK3"/>
      <c r="BUL3"/>
      <c r="BUM3"/>
      <c r="BUN3"/>
      <c r="BUO3"/>
      <c r="BUP3"/>
      <c r="BUQ3"/>
      <c r="BUR3"/>
      <c r="BUS3"/>
      <c r="BUT3"/>
      <c r="BUU3"/>
      <c r="BUV3"/>
      <c r="BUW3"/>
      <c r="BUX3"/>
      <c r="BUY3"/>
      <c r="BUZ3"/>
      <c r="BVA3"/>
      <c r="BVB3"/>
      <c r="BVC3"/>
      <c r="BVD3"/>
      <c r="BVE3"/>
      <c r="BVF3"/>
      <c r="BVG3"/>
      <c r="BVH3"/>
      <c r="BVI3"/>
      <c r="BVJ3"/>
      <c r="BVK3"/>
      <c r="BVL3"/>
      <c r="BVM3"/>
      <c r="BVN3"/>
      <c r="BVO3"/>
      <c r="BVP3"/>
      <c r="BVQ3"/>
      <c r="BVR3"/>
      <c r="BVS3"/>
      <c r="BVT3"/>
      <c r="BVU3"/>
      <c r="BVV3"/>
      <c r="BVW3"/>
      <c r="BVX3"/>
      <c r="BVY3"/>
      <c r="BVZ3"/>
      <c r="BWA3"/>
      <c r="BWB3"/>
      <c r="BWC3"/>
      <c r="BWD3"/>
      <c r="BWE3"/>
      <c r="BWF3"/>
      <c r="BWG3"/>
      <c r="BWH3"/>
      <c r="BWI3"/>
      <c r="BWJ3"/>
      <c r="BWK3"/>
      <c r="BWL3"/>
      <c r="BWM3"/>
      <c r="BWN3"/>
      <c r="BWO3"/>
      <c r="BWP3"/>
      <c r="BWQ3"/>
      <c r="BWR3"/>
      <c r="BWS3"/>
      <c r="BWT3"/>
      <c r="BWU3"/>
      <c r="BWV3"/>
      <c r="BWW3"/>
      <c r="BWX3"/>
      <c r="BWY3"/>
      <c r="BWZ3"/>
      <c r="BXA3"/>
      <c r="BXB3"/>
      <c r="BXC3"/>
      <c r="BXD3"/>
      <c r="BXE3"/>
      <c r="BXF3"/>
      <c r="BXG3"/>
      <c r="BXH3"/>
      <c r="BXI3"/>
      <c r="BXJ3"/>
      <c r="BXK3"/>
      <c r="BXL3"/>
      <c r="BXM3"/>
      <c r="BXN3"/>
      <c r="BXO3"/>
      <c r="BXP3"/>
      <c r="BXQ3"/>
      <c r="BXR3"/>
      <c r="BXS3"/>
      <c r="BXT3"/>
      <c r="BXU3"/>
      <c r="BXV3"/>
      <c r="BXW3"/>
      <c r="BXX3"/>
      <c r="BXY3"/>
      <c r="BXZ3"/>
      <c r="BYA3"/>
      <c r="BYB3"/>
      <c r="BYC3"/>
      <c r="BYD3"/>
      <c r="BYE3"/>
      <c r="BYF3"/>
      <c r="BYG3"/>
      <c r="BYH3"/>
      <c r="BYI3"/>
      <c r="BYJ3"/>
      <c r="BYK3"/>
      <c r="BYL3"/>
      <c r="BYM3"/>
      <c r="BYN3"/>
      <c r="BYO3"/>
      <c r="BYP3"/>
      <c r="BYQ3"/>
      <c r="BYR3"/>
      <c r="BYS3"/>
      <c r="BYT3"/>
      <c r="BYU3"/>
      <c r="BYV3"/>
      <c r="BYW3"/>
      <c r="BYX3"/>
      <c r="BYY3"/>
      <c r="BYZ3"/>
      <c r="BZA3"/>
      <c r="BZB3"/>
      <c r="BZC3"/>
      <c r="BZD3"/>
      <c r="BZE3"/>
      <c r="BZF3"/>
      <c r="BZG3"/>
      <c r="BZH3"/>
      <c r="BZI3"/>
      <c r="BZJ3"/>
      <c r="BZK3"/>
      <c r="BZL3"/>
      <c r="BZM3"/>
      <c r="BZN3"/>
      <c r="BZO3"/>
      <c r="BZP3"/>
      <c r="BZQ3"/>
      <c r="BZR3"/>
      <c r="BZS3"/>
      <c r="BZT3"/>
      <c r="BZU3"/>
      <c r="BZV3"/>
      <c r="BZW3"/>
      <c r="BZX3"/>
      <c r="BZY3"/>
      <c r="BZZ3"/>
      <c r="CAA3"/>
      <c r="CAB3"/>
      <c r="CAC3"/>
      <c r="CAD3"/>
      <c r="CAE3"/>
      <c r="CAF3"/>
      <c r="CAG3"/>
      <c r="CAH3"/>
      <c r="CAI3"/>
      <c r="CAJ3"/>
      <c r="CAK3"/>
      <c r="CAL3"/>
      <c r="CAM3"/>
      <c r="CAN3"/>
      <c r="CAO3"/>
      <c r="CAP3"/>
      <c r="CAQ3"/>
      <c r="CAR3"/>
      <c r="CAS3"/>
      <c r="CAT3"/>
      <c r="CAU3"/>
      <c r="CAV3"/>
      <c r="CAW3"/>
      <c r="CAX3"/>
      <c r="CAY3"/>
      <c r="CAZ3"/>
      <c r="CBA3"/>
      <c r="CBB3"/>
      <c r="CBC3"/>
      <c r="CBD3"/>
      <c r="CBE3"/>
      <c r="CBF3"/>
      <c r="CBG3"/>
      <c r="CBH3"/>
      <c r="CBI3"/>
      <c r="CBJ3"/>
      <c r="CBK3"/>
      <c r="CBL3"/>
      <c r="CBM3"/>
      <c r="CBN3"/>
      <c r="CBO3"/>
      <c r="CBP3"/>
      <c r="CBQ3"/>
      <c r="CBR3"/>
      <c r="CBS3"/>
      <c r="CBT3"/>
      <c r="CBU3"/>
      <c r="CBV3"/>
      <c r="CBW3"/>
      <c r="CBX3"/>
      <c r="CBY3"/>
      <c r="CBZ3"/>
      <c r="CCA3"/>
      <c r="CCB3"/>
      <c r="CCC3"/>
      <c r="CCD3"/>
      <c r="CCE3"/>
      <c r="CCF3"/>
      <c r="CCG3"/>
      <c r="CCH3"/>
      <c r="CCI3"/>
      <c r="CCJ3"/>
      <c r="CCK3"/>
      <c r="CCL3"/>
      <c r="CCM3"/>
      <c r="CCN3"/>
      <c r="CCO3"/>
      <c r="CCP3"/>
      <c r="CCQ3"/>
      <c r="CCR3"/>
      <c r="CCS3"/>
      <c r="CCT3"/>
      <c r="CCU3"/>
      <c r="CCV3"/>
      <c r="CCW3"/>
      <c r="CCX3"/>
      <c r="CCY3"/>
      <c r="CCZ3"/>
      <c r="CDA3"/>
      <c r="CDB3"/>
      <c r="CDC3"/>
      <c r="CDD3"/>
      <c r="CDE3"/>
      <c r="CDF3"/>
      <c r="CDG3"/>
      <c r="CDH3"/>
      <c r="CDI3"/>
      <c r="CDJ3"/>
      <c r="CDK3"/>
      <c r="CDL3"/>
      <c r="CDM3"/>
      <c r="CDN3"/>
      <c r="CDO3"/>
      <c r="CDP3"/>
      <c r="CDQ3"/>
      <c r="CDR3"/>
      <c r="CDS3"/>
      <c r="CDT3"/>
      <c r="CDU3"/>
      <c r="CDV3"/>
      <c r="CDW3"/>
      <c r="CDX3"/>
      <c r="CDY3"/>
      <c r="CDZ3"/>
      <c r="CEA3"/>
      <c r="CEB3"/>
      <c r="CEC3"/>
      <c r="CED3"/>
      <c r="CEE3"/>
      <c r="CEF3"/>
      <c r="CEG3"/>
      <c r="CEH3"/>
      <c r="CEI3"/>
      <c r="CEJ3"/>
      <c r="CEK3"/>
      <c r="CEL3"/>
      <c r="CEM3"/>
      <c r="CEN3"/>
      <c r="CEO3"/>
      <c r="CEP3"/>
      <c r="CEQ3"/>
      <c r="CER3"/>
      <c r="CES3"/>
      <c r="CET3"/>
      <c r="CEU3"/>
      <c r="CEV3"/>
      <c r="CEW3"/>
      <c r="CEX3"/>
      <c r="CEY3"/>
      <c r="CEZ3"/>
      <c r="CFA3"/>
      <c r="CFB3"/>
      <c r="CFC3"/>
      <c r="CFD3"/>
      <c r="CFE3"/>
      <c r="CFF3"/>
      <c r="CFG3"/>
      <c r="CFH3"/>
      <c r="CFI3"/>
      <c r="CFJ3"/>
      <c r="CFK3"/>
      <c r="CFL3"/>
      <c r="CFM3"/>
      <c r="CFN3"/>
      <c r="CFO3"/>
      <c r="CFP3"/>
      <c r="CFQ3"/>
      <c r="CFR3"/>
      <c r="CFS3"/>
      <c r="CFT3"/>
      <c r="CFU3"/>
      <c r="CFV3"/>
      <c r="CFW3"/>
      <c r="CFX3"/>
      <c r="CFY3"/>
      <c r="CFZ3"/>
      <c r="CGA3"/>
      <c r="CGB3"/>
      <c r="CGC3"/>
      <c r="CGD3"/>
      <c r="CGE3"/>
      <c r="CGF3"/>
      <c r="CGG3"/>
      <c r="CGH3"/>
      <c r="CGI3"/>
      <c r="CGJ3"/>
      <c r="CGK3"/>
      <c r="CGL3"/>
      <c r="CGM3"/>
      <c r="CGN3"/>
      <c r="CGO3"/>
      <c r="CGP3"/>
      <c r="CGQ3"/>
      <c r="CGR3"/>
      <c r="CGS3"/>
      <c r="CGT3"/>
      <c r="CGU3"/>
      <c r="CGV3"/>
      <c r="CGW3"/>
      <c r="CGX3"/>
      <c r="CGY3"/>
      <c r="CGZ3"/>
      <c r="CHA3"/>
      <c r="CHB3"/>
      <c r="CHC3"/>
      <c r="CHD3"/>
      <c r="CHE3"/>
      <c r="CHF3"/>
      <c r="CHG3"/>
      <c r="CHH3"/>
      <c r="CHI3"/>
      <c r="CHJ3"/>
      <c r="CHK3"/>
      <c r="CHL3"/>
      <c r="CHM3"/>
      <c r="CHN3"/>
      <c r="CHO3"/>
      <c r="CHP3"/>
      <c r="CHQ3"/>
      <c r="CHR3"/>
      <c r="CHS3"/>
      <c r="CHT3"/>
      <c r="CHU3"/>
      <c r="CHV3"/>
      <c r="CHW3"/>
      <c r="CHX3"/>
      <c r="CHY3"/>
      <c r="CHZ3"/>
      <c r="CIA3"/>
      <c r="CIB3"/>
      <c r="CIC3"/>
      <c r="CID3"/>
      <c r="CIE3"/>
      <c r="CIF3"/>
      <c r="CIG3"/>
      <c r="CIH3"/>
      <c r="CII3"/>
      <c r="CIJ3"/>
      <c r="CIK3"/>
      <c r="CIL3"/>
      <c r="CIM3"/>
      <c r="CIN3"/>
      <c r="CIO3"/>
      <c r="CIP3"/>
      <c r="CIQ3"/>
      <c r="CIR3"/>
      <c r="CIS3"/>
      <c r="CIT3"/>
      <c r="CIU3"/>
      <c r="CIV3"/>
      <c r="CIW3"/>
      <c r="CIX3"/>
      <c r="CIY3"/>
      <c r="CIZ3"/>
      <c r="CJA3"/>
      <c r="CJB3"/>
      <c r="CJC3"/>
      <c r="CJD3"/>
      <c r="CJE3"/>
      <c r="CJF3"/>
      <c r="CJG3"/>
      <c r="CJH3"/>
      <c r="CJI3"/>
      <c r="CJJ3"/>
      <c r="CJK3"/>
      <c r="CJL3"/>
      <c r="CJM3"/>
      <c r="CJN3"/>
      <c r="CJO3"/>
      <c r="CJP3"/>
      <c r="CJQ3"/>
      <c r="CJR3"/>
      <c r="CJS3"/>
      <c r="CJT3"/>
      <c r="CJU3"/>
      <c r="CJV3"/>
      <c r="CJW3"/>
      <c r="CJX3"/>
      <c r="CJY3"/>
      <c r="CJZ3"/>
      <c r="CKA3"/>
      <c r="CKB3"/>
      <c r="CKC3"/>
      <c r="CKD3"/>
      <c r="CKE3"/>
      <c r="CKF3"/>
      <c r="CKG3"/>
      <c r="CKH3"/>
      <c r="CKI3"/>
      <c r="CKJ3"/>
      <c r="CKK3"/>
      <c r="CKL3"/>
      <c r="CKM3"/>
      <c r="CKN3"/>
      <c r="CKO3"/>
      <c r="CKP3"/>
      <c r="CKQ3"/>
      <c r="CKR3"/>
      <c r="CKS3"/>
      <c r="CKT3"/>
      <c r="CKU3"/>
      <c r="CKV3"/>
      <c r="CKW3"/>
      <c r="CKX3"/>
      <c r="CKY3"/>
      <c r="CKZ3"/>
      <c r="CLA3"/>
      <c r="CLB3"/>
      <c r="CLC3"/>
      <c r="CLD3"/>
      <c r="CLE3"/>
      <c r="CLF3"/>
      <c r="CLG3"/>
      <c r="CLH3"/>
      <c r="CLI3"/>
      <c r="CLJ3"/>
      <c r="CLK3"/>
      <c r="CLL3"/>
      <c r="CLM3"/>
      <c r="CLN3"/>
      <c r="CLO3"/>
      <c r="CLP3"/>
      <c r="CLQ3"/>
      <c r="CLR3"/>
      <c r="CLS3"/>
      <c r="CLT3"/>
      <c r="CLU3"/>
      <c r="CLV3"/>
      <c r="CLW3"/>
      <c r="CLX3"/>
      <c r="CLY3"/>
      <c r="CLZ3"/>
      <c r="CMA3"/>
      <c r="CMB3"/>
      <c r="CMC3"/>
      <c r="CMD3"/>
      <c r="CME3"/>
      <c r="CMF3"/>
      <c r="CMG3"/>
      <c r="CMH3"/>
      <c r="CMI3"/>
      <c r="CMJ3"/>
      <c r="CMK3"/>
      <c r="CML3"/>
      <c r="CMM3"/>
      <c r="CMN3"/>
      <c r="CMO3"/>
      <c r="CMP3"/>
      <c r="CMQ3"/>
      <c r="CMR3"/>
      <c r="CMS3"/>
      <c r="CMT3"/>
      <c r="CMU3"/>
      <c r="CMV3"/>
      <c r="CMW3"/>
      <c r="CMX3"/>
      <c r="CMY3"/>
      <c r="CMZ3"/>
      <c r="CNA3"/>
      <c r="CNB3"/>
      <c r="CNC3"/>
      <c r="CND3"/>
      <c r="CNE3"/>
      <c r="CNF3"/>
      <c r="CNG3"/>
      <c r="CNH3"/>
      <c r="CNI3"/>
      <c r="CNJ3"/>
      <c r="CNK3"/>
      <c r="CNL3"/>
      <c r="CNM3"/>
      <c r="CNN3"/>
      <c r="CNO3"/>
      <c r="CNP3"/>
      <c r="CNQ3"/>
      <c r="CNR3"/>
      <c r="CNS3"/>
      <c r="CNT3"/>
      <c r="CNU3"/>
      <c r="CNV3"/>
      <c r="CNW3"/>
      <c r="CNX3"/>
      <c r="CNY3"/>
      <c r="CNZ3"/>
      <c r="COA3"/>
      <c r="COB3"/>
      <c r="COC3"/>
      <c r="COD3"/>
      <c r="COE3"/>
      <c r="COF3"/>
      <c r="COG3"/>
      <c r="COH3"/>
      <c r="COI3"/>
      <c r="COJ3"/>
      <c r="COK3"/>
      <c r="COL3"/>
      <c r="COM3"/>
      <c r="CON3"/>
      <c r="COO3"/>
      <c r="COP3"/>
      <c r="COQ3"/>
      <c r="COR3"/>
      <c r="COS3"/>
      <c r="COT3"/>
      <c r="COU3"/>
      <c r="COV3"/>
      <c r="COW3"/>
      <c r="COX3"/>
      <c r="COY3"/>
      <c r="COZ3"/>
      <c r="CPA3"/>
      <c r="CPB3"/>
      <c r="CPC3"/>
      <c r="CPD3"/>
      <c r="CPE3"/>
      <c r="CPF3"/>
      <c r="CPG3"/>
      <c r="CPH3"/>
      <c r="CPI3"/>
      <c r="CPJ3"/>
      <c r="CPK3"/>
      <c r="CPL3"/>
      <c r="CPM3"/>
      <c r="CPN3"/>
      <c r="CPO3"/>
      <c r="CPP3"/>
      <c r="CPQ3"/>
      <c r="CPR3"/>
      <c r="CPS3"/>
      <c r="CPT3"/>
      <c r="CPU3"/>
      <c r="CPV3"/>
      <c r="CPW3"/>
      <c r="CPX3"/>
      <c r="CPY3"/>
      <c r="CPZ3"/>
      <c r="CQA3"/>
      <c r="CQB3"/>
      <c r="CQC3"/>
      <c r="CQD3"/>
      <c r="CQE3"/>
      <c r="CQF3"/>
      <c r="CQG3"/>
      <c r="CQH3"/>
      <c r="CQI3"/>
      <c r="CQJ3"/>
      <c r="CQK3"/>
      <c r="CQL3"/>
      <c r="CQM3"/>
      <c r="CQN3"/>
      <c r="CQO3"/>
      <c r="CQP3"/>
      <c r="CQQ3"/>
      <c r="CQR3"/>
      <c r="CQS3"/>
      <c r="CQT3"/>
      <c r="CQU3"/>
      <c r="CQV3"/>
      <c r="CQW3"/>
      <c r="CQX3"/>
      <c r="CQY3"/>
      <c r="CQZ3"/>
      <c r="CRA3"/>
      <c r="CRB3"/>
      <c r="CRC3"/>
      <c r="CRD3"/>
      <c r="CRE3"/>
      <c r="CRF3"/>
      <c r="CRG3"/>
      <c r="CRH3"/>
      <c r="CRI3"/>
      <c r="CRJ3"/>
      <c r="CRK3"/>
      <c r="CRL3"/>
      <c r="CRM3"/>
      <c r="CRN3"/>
      <c r="CRO3"/>
      <c r="CRP3"/>
      <c r="CRQ3"/>
      <c r="CRR3"/>
      <c r="CRS3"/>
      <c r="CRT3"/>
      <c r="CRU3"/>
      <c r="CRV3"/>
      <c r="CRW3"/>
      <c r="CRX3"/>
      <c r="CRY3"/>
      <c r="CRZ3"/>
      <c r="CSA3"/>
      <c r="CSB3"/>
      <c r="CSC3"/>
      <c r="CSD3"/>
      <c r="CSE3"/>
      <c r="CSF3"/>
      <c r="CSG3"/>
      <c r="CSH3"/>
      <c r="CSI3"/>
      <c r="CSJ3"/>
      <c r="CSK3"/>
      <c r="CSL3"/>
      <c r="CSM3"/>
      <c r="CSN3"/>
      <c r="CSO3"/>
      <c r="CSP3"/>
      <c r="CSQ3"/>
      <c r="CSR3"/>
      <c r="CSS3"/>
      <c r="CST3"/>
      <c r="CSU3"/>
      <c r="CSV3"/>
      <c r="CSW3"/>
      <c r="CSX3"/>
      <c r="CSY3"/>
      <c r="CSZ3"/>
      <c r="CTA3"/>
      <c r="CTB3"/>
      <c r="CTC3"/>
      <c r="CTD3"/>
      <c r="CTE3"/>
      <c r="CTF3"/>
      <c r="CTG3"/>
      <c r="CTH3"/>
      <c r="CTI3"/>
      <c r="CTJ3"/>
      <c r="CTK3"/>
      <c r="CTL3"/>
      <c r="CTM3"/>
      <c r="CTN3"/>
      <c r="CTO3"/>
      <c r="CTP3"/>
      <c r="CTQ3"/>
      <c r="CTR3"/>
      <c r="CTS3"/>
      <c r="CTT3"/>
      <c r="CTU3"/>
      <c r="CTV3"/>
      <c r="CTW3"/>
      <c r="CTX3"/>
      <c r="CTY3"/>
      <c r="CTZ3"/>
      <c r="CUA3"/>
      <c r="CUB3"/>
      <c r="CUC3"/>
      <c r="CUD3"/>
      <c r="CUE3"/>
      <c r="CUF3"/>
      <c r="CUG3"/>
      <c r="CUH3"/>
      <c r="CUI3"/>
      <c r="CUJ3"/>
      <c r="CUK3"/>
      <c r="CUL3"/>
      <c r="CUM3"/>
      <c r="CUN3"/>
      <c r="CUO3"/>
      <c r="CUP3"/>
      <c r="CUQ3"/>
      <c r="CUR3"/>
      <c r="CUS3"/>
      <c r="CUT3"/>
      <c r="CUU3"/>
      <c r="CUV3"/>
      <c r="CUW3"/>
      <c r="CUX3"/>
      <c r="CUY3"/>
      <c r="CUZ3"/>
      <c r="CVA3"/>
      <c r="CVB3"/>
      <c r="CVC3"/>
      <c r="CVD3"/>
      <c r="CVE3"/>
      <c r="CVF3"/>
      <c r="CVG3"/>
      <c r="CVH3"/>
      <c r="CVI3"/>
      <c r="CVJ3"/>
      <c r="CVK3"/>
      <c r="CVL3"/>
      <c r="CVM3"/>
      <c r="CVN3"/>
      <c r="CVO3"/>
      <c r="CVP3"/>
      <c r="CVQ3"/>
      <c r="CVR3"/>
      <c r="CVS3"/>
      <c r="CVT3"/>
      <c r="CVU3"/>
      <c r="CVV3"/>
      <c r="CVW3"/>
      <c r="CVX3"/>
      <c r="CVY3"/>
      <c r="CVZ3"/>
      <c r="CWA3"/>
      <c r="CWB3"/>
      <c r="CWC3"/>
      <c r="CWD3"/>
      <c r="CWE3"/>
      <c r="CWF3"/>
      <c r="CWG3"/>
      <c r="CWH3"/>
      <c r="CWI3"/>
      <c r="CWJ3"/>
      <c r="CWK3"/>
      <c r="CWL3"/>
      <c r="CWM3"/>
      <c r="CWN3"/>
      <c r="CWO3"/>
      <c r="CWP3"/>
      <c r="CWQ3"/>
      <c r="CWR3"/>
      <c r="CWS3"/>
      <c r="CWT3"/>
      <c r="CWU3"/>
      <c r="CWV3"/>
      <c r="CWW3"/>
      <c r="CWX3"/>
      <c r="CWY3"/>
      <c r="CWZ3"/>
      <c r="CXA3"/>
      <c r="CXB3"/>
      <c r="CXC3"/>
      <c r="CXD3"/>
      <c r="CXE3"/>
      <c r="CXF3"/>
      <c r="CXG3"/>
      <c r="CXH3"/>
      <c r="CXI3"/>
      <c r="CXJ3"/>
      <c r="CXK3"/>
      <c r="CXL3"/>
      <c r="CXM3"/>
      <c r="CXN3"/>
      <c r="CXO3"/>
      <c r="CXP3"/>
      <c r="CXQ3"/>
      <c r="CXR3"/>
      <c r="CXS3"/>
      <c r="CXT3"/>
      <c r="CXU3"/>
      <c r="CXV3"/>
      <c r="CXW3"/>
      <c r="CXX3"/>
      <c r="CXY3"/>
      <c r="CXZ3"/>
      <c r="CYA3"/>
      <c r="CYB3"/>
      <c r="CYC3"/>
      <c r="CYD3"/>
      <c r="CYE3"/>
      <c r="CYF3"/>
      <c r="CYG3"/>
      <c r="CYH3"/>
      <c r="CYI3"/>
      <c r="CYJ3"/>
      <c r="CYK3"/>
      <c r="CYL3"/>
      <c r="CYM3"/>
      <c r="CYN3"/>
      <c r="CYO3"/>
      <c r="CYP3"/>
      <c r="CYQ3"/>
      <c r="CYR3"/>
      <c r="CYS3"/>
      <c r="CYT3"/>
      <c r="CYU3"/>
      <c r="CYV3"/>
      <c r="CYW3"/>
      <c r="CYX3"/>
      <c r="CYY3"/>
      <c r="CYZ3"/>
      <c r="CZA3"/>
      <c r="CZB3"/>
      <c r="CZC3"/>
      <c r="CZD3"/>
      <c r="CZE3"/>
      <c r="CZF3"/>
      <c r="CZG3"/>
      <c r="CZH3"/>
      <c r="CZI3"/>
      <c r="CZJ3"/>
      <c r="CZK3"/>
      <c r="CZL3"/>
      <c r="CZM3"/>
      <c r="CZN3"/>
      <c r="CZO3"/>
      <c r="CZP3"/>
      <c r="CZQ3"/>
      <c r="CZR3"/>
      <c r="CZS3"/>
      <c r="CZT3"/>
      <c r="CZU3"/>
      <c r="CZV3"/>
      <c r="CZW3"/>
      <c r="CZX3"/>
      <c r="CZY3"/>
      <c r="CZZ3"/>
      <c r="DAA3"/>
      <c r="DAB3"/>
      <c r="DAC3"/>
      <c r="DAD3"/>
      <c r="DAE3"/>
      <c r="DAF3"/>
      <c r="DAG3"/>
      <c r="DAH3"/>
      <c r="DAI3"/>
      <c r="DAJ3"/>
      <c r="DAK3"/>
      <c r="DAL3"/>
      <c r="DAM3"/>
      <c r="DAN3"/>
      <c r="DAO3"/>
      <c r="DAP3"/>
      <c r="DAQ3"/>
      <c r="DAR3"/>
      <c r="DAS3"/>
      <c r="DAT3"/>
      <c r="DAU3"/>
      <c r="DAV3"/>
      <c r="DAW3"/>
      <c r="DAX3"/>
      <c r="DAY3"/>
      <c r="DAZ3"/>
      <c r="DBA3"/>
      <c r="DBB3"/>
      <c r="DBC3"/>
      <c r="DBD3"/>
      <c r="DBE3"/>
      <c r="DBF3"/>
      <c r="DBG3"/>
      <c r="DBH3"/>
      <c r="DBI3"/>
      <c r="DBJ3"/>
      <c r="DBK3"/>
      <c r="DBL3"/>
      <c r="DBM3"/>
      <c r="DBN3"/>
      <c r="DBO3"/>
      <c r="DBP3"/>
      <c r="DBQ3"/>
      <c r="DBR3"/>
      <c r="DBS3"/>
      <c r="DBT3"/>
      <c r="DBU3"/>
      <c r="DBV3"/>
      <c r="DBW3"/>
      <c r="DBX3"/>
      <c r="DBY3"/>
      <c r="DBZ3"/>
      <c r="DCA3"/>
      <c r="DCB3"/>
      <c r="DCC3"/>
      <c r="DCD3"/>
      <c r="DCE3"/>
      <c r="DCF3"/>
      <c r="DCG3"/>
      <c r="DCH3"/>
      <c r="DCI3"/>
      <c r="DCJ3"/>
      <c r="DCK3"/>
      <c r="DCL3"/>
      <c r="DCM3"/>
      <c r="DCN3"/>
      <c r="DCO3"/>
      <c r="DCP3"/>
      <c r="DCQ3"/>
      <c r="DCR3"/>
      <c r="DCS3"/>
      <c r="DCT3"/>
      <c r="DCU3"/>
      <c r="DCV3"/>
      <c r="DCW3"/>
      <c r="DCX3"/>
      <c r="DCY3"/>
      <c r="DCZ3"/>
      <c r="DDA3"/>
      <c r="DDB3"/>
      <c r="DDC3"/>
      <c r="DDD3"/>
      <c r="DDE3"/>
      <c r="DDF3"/>
      <c r="DDG3"/>
      <c r="DDH3"/>
      <c r="DDI3"/>
      <c r="DDJ3"/>
      <c r="DDK3"/>
      <c r="DDL3"/>
      <c r="DDM3"/>
      <c r="DDN3"/>
      <c r="DDO3"/>
      <c r="DDP3"/>
      <c r="DDQ3"/>
      <c r="DDR3"/>
      <c r="DDS3"/>
      <c r="DDT3"/>
      <c r="DDU3"/>
      <c r="DDV3"/>
      <c r="DDW3"/>
      <c r="DDX3"/>
      <c r="DDY3"/>
      <c r="DDZ3"/>
      <c r="DEA3"/>
      <c r="DEB3"/>
      <c r="DEC3"/>
      <c r="DED3"/>
      <c r="DEE3"/>
      <c r="DEF3"/>
      <c r="DEG3"/>
      <c r="DEH3"/>
      <c r="DEI3"/>
      <c r="DEJ3"/>
      <c r="DEK3"/>
      <c r="DEL3"/>
      <c r="DEM3"/>
      <c r="DEN3"/>
      <c r="DEO3"/>
      <c r="DEP3"/>
      <c r="DEQ3"/>
      <c r="DER3"/>
      <c r="DES3"/>
      <c r="DET3"/>
      <c r="DEU3"/>
      <c r="DEV3"/>
      <c r="DEW3"/>
      <c r="DEX3"/>
      <c r="DEY3"/>
      <c r="DEZ3"/>
      <c r="DFA3"/>
      <c r="DFB3"/>
      <c r="DFC3"/>
      <c r="DFD3"/>
      <c r="DFE3"/>
      <c r="DFF3"/>
      <c r="DFG3"/>
      <c r="DFH3"/>
      <c r="DFI3"/>
      <c r="DFJ3"/>
      <c r="DFK3"/>
      <c r="DFL3"/>
      <c r="DFM3"/>
      <c r="DFN3"/>
      <c r="DFO3"/>
      <c r="DFP3"/>
      <c r="DFQ3"/>
      <c r="DFR3"/>
      <c r="DFS3"/>
      <c r="DFT3"/>
      <c r="DFU3"/>
      <c r="DFV3"/>
      <c r="DFW3"/>
      <c r="DFX3"/>
      <c r="DFY3"/>
      <c r="DFZ3"/>
      <c r="DGA3"/>
      <c r="DGB3"/>
      <c r="DGC3"/>
      <c r="DGD3"/>
      <c r="DGE3"/>
      <c r="DGF3"/>
      <c r="DGG3"/>
      <c r="DGH3"/>
      <c r="DGI3"/>
      <c r="DGJ3"/>
      <c r="DGK3"/>
      <c r="DGL3"/>
      <c r="DGM3"/>
      <c r="DGN3"/>
      <c r="DGO3"/>
      <c r="DGP3"/>
      <c r="DGQ3"/>
      <c r="DGR3"/>
      <c r="DGS3"/>
      <c r="DGT3"/>
      <c r="DGU3"/>
      <c r="DGV3"/>
      <c r="DGW3"/>
      <c r="DGX3"/>
      <c r="DGY3"/>
      <c r="DGZ3"/>
      <c r="DHA3"/>
      <c r="DHB3"/>
      <c r="DHC3"/>
      <c r="DHD3"/>
      <c r="DHE3"/>
      <c r="DHF3"/>
      <c r="DHG3"/>
      <c r="DHH3"/>
      <c r="DHI3"/>
      <c r="DHJ3"/>
      <c r="DHK3"/>
      <c r="DHL3"/>
      <c r="DHM3"/>
      <c r="DHN3"/>
      <c r="DHO3"/>
      <c r="DHP3"/>
      <c r="DHQ3"/>
      <c r="DHR3"/>
      <c r="DHS3"/>
      <c r="DHT3"/>
      <c r="DHU3"/>
      <c r="DHV3"/>
      <c r="DHW3"/>
      <c r="DHX3"/>
      <c r="DHY3"/>
      <c r="DHZ3"/>
      <c r="DIA3"/>
      <c r="DIB3"/>
      <c r="DIC3"/>
      <c r="DID3"/>
      <c r="DIE3"/>
      <c r="DIF3"/>
      <c r="DIG3"/>
      <c r="DIH3"/>
      <c r="DII3"/>
      <c r="DIJ3"/>
      <c r="DIK3"/>
      <c r="DIL3"/>
      <c r="DIM3"/>
      <c r="DIN3"/>
      <c r="DIO3"/>
      <c r="DIP3"/>
      <c r="DIQ3"/>
      <c r="DIR3"/>
      <c r="DIS3"/>
      <c r="DIT3"/>
      <c r="DIU3"/>
      <c r="DIV3"/>
      <c r="DIW3"/>
      <c r="DIX3"/>
      <c r="DIY3"/>
      <c r="DIZ3"/>
      <c r="DJA3"/>
      <c r="DJB3"/>
      <c r="DJC3"/>
      <c r="DJD3"/>
      <c r="DJE3"/>
      <c r="DJF3"/>
      <c r="DJG3"/>
      <c r="DJH3"/>
      <c r="DJI3"/>
      <c r="DJJ3"/>
      <c r="DJK3"/>
      <c r="DJL3"/>
      <c r="DJM3"/>
      <c r="DJN3"/>
      <c r="DJO3"/>
      <c r="DJP3"/>
      <c r="DJQ3"/>
      <c r="DJR3"/>
      <c r="DJS3"/>
      <c r="DJT3"/>
      <c r="DJU3"/>
      <c r="DJV3"/>
      <c r="DJW3"/>
      <c r="DJX3"/>
      <c r="DJY3"/>
      <c r="DJZ3"/>
      <c r="DKA3"/>
      <c r="DKB3"/>
      <c r="DKC3"/>
      <c r="DKD3"/>
      <c r="DKE3"/>
      <c r="DKF3"/>
      <c r="DKG3"/>
      <c r="DKH3"/>
      <c r="DKI3"/>
      <c r="DKJ3"/>
      <c r="DKK3"/>
      <c r="DKL3"/>
      <c r="DKM3"/>
      <c r="DKN3"/>
      <c r="DKO3"/>
      <c r="DKP3"/>
      <c r="DKQ3"/>
      <c r="DKR3"/>
      <c r="DKS3"/>
      <c r="DKT3"/>
      <c r="DKU3"/>
      <c r="DKV3"/>
      <c r="DKW3"/>
      <c r="DKX3"/>
      <c r="DKY3"/>
      <c r="DKZ3"/>
      <c r="DLA3"/>
      <c r="DLB3"/>
      <c r="DLC3"/>
      <c r="DLD3"/>
      <c r="DLE3"/>
      <c r="DLF3"/>
      <c r="DLG3"/>
      <c r="DLH3"/>
      <c r="DLI3"/>
      <c r="DLJ3"/>
      <c r="DLK3"/>
      <c r="DLL3"/>
      <c r="DLM3"/>
      <c r="DLN3"/>
      <c r="DLO3"/>
      <c r="DLP3"/>
      <c r="DLQ3"/>
      <c r="DLR3"/>
      <c r="DLS3"/>
      <c r="DLT3"/>
      <c r="DLU3"/>
      <c r="DLV3"/>
      <c r="DLW3"/>
      <c r="DLX3"/>
      <c r="DLY3"/>
      <c r="DLZ3"/>
      <c r="DMA3"/>
      <c r="DMB3"/>
      <c r="DMC3"/>
      <c r="DMD3"/>
      <c r="DME3"/>
      <c r="DMF3"/>
      <c r="DMG3"/>
      <c r="DMH3"/>
      <c r="DMI3"/>
      <c r="DMJ3"/>
      <c r="DMK3"/>
      <c r="DML3"/>
      <c r="DMM3"/>
      <c r="DMN3"/>
      <c r="DMO3"/>
      <c r="DMP3"/>
      <c r="DMQ3"/>
      <c r="DMR3"/>
      <c r="DMS3"/>
      <c r="DMT3"/>
      <c r="DMU3"/>
      <c r="DMV3"/>
      <c r="DMW3"/>
      <c r="DMX3"/>
      <c r="DMY3"/>
      <c r="DMZ3"/>
      <c r="DNA3"/>
      <c r="DNB3"/>
      <c r="DNC3"/>
      <c r="DND3"/>
      <c r="DNE3"/>
      <c r="DNF3"/>
      <c r="DNG3"/>
      <c r="DNH3"/>
      <c r="DNI3"/>
      <c r="DNJ3"/>
      <c r="DNK3"/>
      <c r="DNL3"/>
      <c r="DNM3"/>
      <c r="DNN3"/>
      <c r="DNO3"/>
      <c r="DNP3"/>
      <c r="DNQ3"/>
      <c r="DNR3"/>
      <c r="DNS3"/>
      <c r="DNT3"/>
      <c r="DNU3"/>
      <c r="DNV3"/>
      <c r="DNW3"/>
      <c r="DNX3"/>
      <c r="DNY3"/>
      <c r="DNZ3"/>
      <c r="DOA3"/>
      <c r="DOB3"/>
      <c r="DOC3"/>
      <c r="DOD3"/>
      <c r="DOE3"/>
      <c r="DOF3"/>
      <c r="DOG3"/>
      <c r="DOH3"/>
      <c r="DOI3"/>
      <c r="DOJ3"/>
      <c r="DOK3"/>
      <c r="DOL3"/>
      <c r="DOM3"/>
      <c r="DON3"/>
      <c r="DOO3"/>
      <c r="DOP3"/>
      <c r="DOQ3"/>
      <c r="DOR3"/>
      <c r="DOS3"/>
      <c r="DOT3"/>
      <c r="DOU3"/>
      <c r="DOV3"/>
      <c r="DOW3"/>
      <c r="DOX3"/>
      <c r="DOY3"/>
      <c r="DOZ3"/>
      <c r="DPA3"/>
      <c r="DPB3"/>
      <c r="DPC3"/>
      <c r="DPD3"/>
      <c r="DPE3"/>
      <c r="DPF3"/>
      <c r="DPG3"/>
      <c r="DPH3"/>
      <c r="DPI3"/>
      <c r="DPJ3"/>
      <c r="DPK3"/>
      <c r="DPL3"/>
      <c r="DPM3"/>
      <c r="DPN3"/>
      <c r="DPO3"/>
      <c r="DPP3"/>
      <c r="DPQ3"/>
      <c r="DPR3"/>
      <c r="DPS3"/>
      <c r="DPT3"/>
      <c r="DPU3"/>
      <c r="DPV3"/>
      <c r="DPW3"/>
      <c r="DPX3"/>
      <c r="DPY3"/>
      <c r="DPZ3"/>
      <c r="DQA3"/>
      <c r="DQB3"/>
      <c r="DQC3"/>
      <c r="DQD3"/>
      <c r="DQE3"/>
      <c r="DQF3"/>
      <c r="DQG3"/>
      <c r="DQH3"/>
      <c r="DQI3"/>
      <c r="DQJ3"/>
      <c r="DQK3"/>
      <c r="DQL3"/>
      <c r="DQM3"/>
      <c r="DQN3"/>
      <c r="DQO3"/>
      <c r="DQP3"/>
      <c r="DQQ3"/>
      <c r="DQR3"/>
      <c r="DQS3"/>
      <c r="DQT3"/>
      <c r="DQU3"/>
      <c r="DQV3"/>
      <c r="DQW3"/>
      <c r="DQX3"/>
      <c r="DQY3"/>
      <c r="DQZ3"/>
      <c r="DRA3"/>
      <c r="DRB3"/>
      <c r="DRC3"/>
      <c r="DRD3"/>
      <c r="DRE3"/>
      <c r="DRF3"/>
      <c r="DRG3"/>
      <c r="DRH3"/>
      <c r="DRI3"/>
      <c r="DRJ3"/>
      <c r="DRK3"/>
      <c r="DRL3"/>
      <c r="DRM3"/>
      <c r="DRN3"/>
      <c r="DRO3"/>
      <c r="DRP3"/>
      <c r="DRQ3"/>
      <c r="DRR3"/>
      <c r="DRS3"/>
      <c r="DRT3"/>
      <c r="DRU3"/>
      <c r="DRV3"/>
      <c r="DRW3"/>
      <c r="DRX3"/>
      <c r="DRY3"/>
      <c r="DRZ3"/>
      <c r="DSA3"/>
      <c r="DSB3"/>
      <c r="DSC3"/>
      <c r="DSD3"/>
      <c r="DSE3"/>
      <c r="DSF3"/>
      <c r="DSG3"/>
      <c r="DSH3"/>
      <c r="DSI3"/>
      <c r="DSJ3"/>
      <c r="DSK3"/>
      <c r="DSL3"/>
      <c r="DSM3"/>
      <c r="DSN3"/>
      <c r="DSO3"/>
      <c r="DSP3"/>
      <c r="DSQ3"/>
      <c r="DSR3"/>
      <c r="DSS3"/>
      <c r="DST3"/>
      <c r="DSU3"/>
      <c r="DSV3"/>
      <c r="DSW3"/>
      <c r="DSX3"/>
      <c r="DSY3"/>
      <c r="DSZ3"/>
      <c r="DTA3"/>
      <c r="DTB3"/>
      <c r="DTC3"/>
      <c r="DTD3"/>
      <c r="DTE3"/>
      <c r="DTF3"/>
      <c r="DTG3"/>
      <c r="DTH3"/>
      <c r="DTI3"/>
      <c r="DTJ3"/>
      <c r="DTK3"/>
      <c r="DTL3"/>
      <c r="DTM3"/>
      <c r="DTN3"/>
      <c r="DTO3"/>
      <c r="DTP3"/>
      <c r="DTQ3"/>
      <c r="DTR3"/>
      <c r="DTS3"/>
      <c r="DTT3"/>
      <c r="DTU3"/>
      <c r="DTV3"/>
      <c r="DTW3"/>
      <c r="DTX3"/>
      <c r="DTY3"/>
      <c r="DTZ3"/>
      <c r="DUA3"/>
      <c r="DUB3"/>
      <c r="DUC3"/>
      <c r="DUD3"/>
      <c r="DUE3"/>
      <c r="DUF3"/>
      <c r="DUG3"/>
      <c r="DUH3"/>
      <c r="DUI3"/>
      <c r="DUJ3"/>
      <c r="DUK3"/>
      <c r="DUL3"/>
      <c r="DUM3"/>
      <c r="DUN3"/>
      <c r="DUO3"/>
      <c r="DUP3"/>
      <c r="DUQ3"/>
      <c r="DUR3"/>
      <c r="DUS3"/>
      <c r="DUT3"/>
      <c r="DUU3"/>
      <c r="DUV3"/>
      <c r="DUW3"/>
      <c r="DUX3"/>
      <c r="DUY3"/>
      <c r="DUZ3"/>
      <c r="DVA3"/>
      <c r="DVB3"/>
      <c r="DVC3"/>
      <c r="DVD3"/>
      <c r="DVE3"/>
      <c r="DVF3"/>
      <c r="DVG3"/>
      <c r="DVH3"/>
      <c r="DVI3"/>
      <c r="DVJ3"/>
      <c r="DVK3"/>
      <c r="DVL3"/>
      <c r="DVM3"/>
      <c r="DVN3"/>
      <c r="DVO3"/>
      <c r="DVP3"/>
      <c r="DVQ3"/>
      <c r="DVR3"/>
      <c r="DVS3"/>
      <c r="DVT3"/>
      <c r="DVU3"/>
      <c r="DVV3"/>
      <c r="DVW3"/>
      <c r="DVX3"/>
      <c r="DVY3"/>
      <c r="DVZ3"/>
      <c r="DWA3"/>
      <c r="DWB3"/>
      <c r="DWC3"/>
      <c r="DWD3"/>
      <c r="DWE3"/>
      <c r="DWF3"/>
      <c r="DWG3"/>
      <c r="DWH3"/>
      <c r="DWI3"/>
      <c r="DWJ3"/>
      <c r="DWK3"/>
      <c r="DWL3"/>
      <c r="DWM3"/>
      <c r="DWN3"/>
      <c r="DWO3"/>
      <c r="DWP3"/>
      <c r="DWQ3"/>
      <c r="DWR3"/>
      <c r="DWS3"/>
      <c r="DWT3"/>
      <c r="DWU3"/>
      <c r="DWV3"/>
      <c r="DWW3"/>
      <c r="DWX3"/>
      <c r="DWY3"/>
      <c r="DWZ3"/>
      <c r="DXA3"/>
      <c r="DXB3"/>
      <c r="DXC3"/>
      <c r="DXD3"/>
      <c r="DXE3"/>
      <c r="DXF3"/>
      <c r="DXG3"/>
      <c r="DXH3"/>
      <c r="DXI3"/>
      <c r="DXJ3"/>
      <c r="DXK3"/>
      <c r="DXL3"/>
      <c r="DXM3"/>
      <c r="DXN3"/>
      <c r="DXO3"/>
      <c r="DXP3"/>
      <c r="DXQ3"/>
      <c r="DXR3"/>
      <c r="DXS3"/>
      <c r="DXT3"/>
      <c r="DXU3"/>
      <c r="DXV3"/>
      <c r="DXW3"/>
      <c r="DXX3"/>
      <c r="DXY3"/>
      <c r="DXZ3"/>
      <c r="DYA3"/>
      <c r="DYB3"/>
      <c r="DYC3"/>
      <c r="DYD3"/>
      <c r="DYE3"/>
      <c r="DYF3"/>
      <c r="DYG3"/>
      <c r="DYH3"/>
      <c r="DYI3"/>
      <c r="DYJ3"/>
      <c r="DYK3"/>
      <c r="DYL3"/>
      <c r="DYM3"/>
      <c r="DYN3"/>
      <c r="DYO3"/>
      <c r="DYP3"/>
      <c r="DYQ3"/>
      <c r="DYR3"/>
      <c r="DYS3"/>
      <c r="DYT3"/>
      <c r="DYU3"/>
      <c r="DYV3"/>
      <c r="DYW3"/>
      <c r="DYX3"/>
      <c r="DYY3"/>
      <c r="DYZ3"/>
      <c r="DZA3"/>
      <c r="DZB3"/>
      <c r="DZC3"/>
      <c r="DZD3"/>
      <c r="DZE3"/>
      <c r="DZF3"/>
      <c r="DZG3"/>
      <c r="DZH3"/>
      <c r="DZI3"/>
      <c r="DZJ3"/>
      <c r="DZK3"/>
      <c r="DZL3"/>
      <c r="DZM3"/>
      <c r="DZN3"/>
      <c r="DZO3"/>
      <c r="DZP3"/>
      <c r="DZQ3"/>
      <c r="DZR3"/>
      <c r="DZS3"/>
      <c r="DZT3"/>
      <c r="DZU3"/>
      <c r="DZV3"/>
      <c r="DZW3"/>
      <c r="DZX3"/>
      <c r="DZY3"/>
      <c r="DZZ3"/>
      <c r="EAA3"/>
      <c r="EAB3"/>
      <c r="EAC3"/>
      <c r="EAD3"/>
      <c r="EAE3"/>
      <c r="EAF3"/>
      <c r="EAG3"/>
      <c r="EAH3"/>
      <c r="EAI3"/>
      <c r="EAJ3"/>
      <c r="EAK3"/>
      <c r="EAL3"/>
      <c r="EAM3"/>
      <c r="EAN3"/>
      <c r="EAO3"/>
      <c r="EAP3"/>
      <c r="EAQ3"/>
      <c r="EAR3"/>
      <c r="EAS3"/>
      <c r="EAT3"/>
      <c r="EAU3"/>
      <c r="EAV3"/>
      <c r="EAW3"/>
      <c r="EAX3"/>
      <c r="EAY3"/>
      <c r="EAZ3"/>
      <c r="EBA3"/>
      <c r="EBB3"/>
      <c r="EBC3"/>
      <c r="EBD3"/>
      <c r="EBE3"/>
      <c r="EBF3"/>
      <c r="EBG3"/>
      <c r="EBH3"/>
      <c r="EBI3"/>
      <c r="EBJ3"/>
      <c r="EBK3"/>
      <c r="EBL3"/>
      <c r="EBM3"/>
      <c r="EBN3"/>
      <c r="EBO3"/>
      <c r="EBP3"/>
      <c r="EBQ3"/>
      <c r="EBR3"/>
      <c r="EBS3"/>
      <c r="EBT3"/>
      <c r="EBU3"/>
      <c r="EBV3"/>
      <c r="EBW3"/>
      <c r="EBX3"/>
      <c r="EBY3"/>
      <c r="EBZ3"/>
      <c r="ECA3"/>
      <c r="ECB3"/>
      <c r="ECC3"/>
      <c r="ECD3"/>
      <c r="ECE3"/>
      <c r="ECF3"/>
      <c r="ECG3"/>
      <c r="ECH3"/>
      <c r="ECI3"/>
      <c r="ECJ3"/>
      <c r="ECK3"/>
      <c r="ECL3"/>
      <c r="ECM3"/>
      <c r="ECN3"/>
      <c r="ECO3"/>
      <c r="ECP3"/>
      <c r="ECQ3"/>
      <c r="ECR3"/>
      <c r="ECS3"/>
      <c r="ECT3"/>
      <c r="ECU3"/>
      <c r="ECV3"/>
      <c r="ECW3"/>
      <c r="ECX3"/>
      <c r="ECY3"/>
      <c r="ECZ3"/>
      <c r="EDA3"/>
      <c r="EDB3"/>
      <c r="EDC3"/>
      <c r="EDD3"/>
      <c r="EDE3"/>
      <c r="EDF3"/>
      <c r="EDG3"/>
      <c r="EDH3"/>
      <c r="EDI3"/>
      <c r="EDJ3"/>
      <c r="EDK3"/>
      <c r="EDL3"/>
      <c r="EDM3"/>
      <c r="EDN3"/>
      <c r="EDO3"/>
      <c r="EDP3"/>
      <c r="EDQ3"/>
      <c r="EDR3"/>
      <c r="EDS3"/>
      <c r="EDT3"/>
      <c r="EDU3"/>
      <c r="EDV3"/>
      <c r="EDW3"/>
      <c r="EDX3"/>
      <c r="EDY3"/>
      <c r="EDZ3"/>
      <c r="EEA3"/>
      <c r="EEB3"/>
      <c r="EEC3"/>
      <c r="EED3"/>
      <c r="EEE3"/>
      <c r="EEF3"/>
      <c r="EEG3"/>
      <c r="EEH3"/>
      <c r="EEI3"/>
      <c r="EEJ3"/>
      <c r="EEK3"/>
      <c r="EEL3"/>
      <c r="EEM3"/>
      <c r="EEN3"/>
      <c r="EEO3"/>
      <c r="EEP3"/>
      <c r="EEQ3"/>
      <c r="EER3"/>
      <c r="EES3"/>
      <c r="EET3"/>
      <c r="EEU3"/>
      <c r="EEV3"/>
      <c r="EEW3"/>
      <c r="EEX3"/>
      <c r="EEY3"/>
      <c r="EEZ3"/>
      <c r="EFA3"/>
      <c r="EFB3"/>
      <c r="EFC3"/>
      <c r="EFD3"/>
      <c r="EFE3"/>
      <c r="EFF3"/>
      <c r="EFG3"/>
      <c r="EFH3"/>
      <c r="EFI3"/>
      <c r="EFJ3"/>
      <c r="EFK3"/>
      <c r="EFL3"/>
      <c r="EFM3"/>
      <c r="EFN3"/>
      <c r="EFO3"/>
      <c r="EFP3"/>
      <c r="EFQ3"/>
      <c r="EFR3"/>
      <c r="EFS3"/>
      <c r="EFT3"/>
      <c r="EFU3"/>
      <c r="EFV3"/>
      <c r="EFW3"/>
      <c r="EFX3"/>
      <c r="EFY3"/>
      <c r="EFZ3"/>
      <c r="EGA3"/>
      <c r="EGB3"/>
      <c r="EGC3"/>
      <c r="EGD3"/>
      <c r="EGE3"/>
      <c r="EGF3"/>
      <c r="EGG3"/>
      <c r="EGH3"/>
      <c r="EGI3"/>
      <c r="EGJ3"/>
      <c r="EGK3"/>
      <c r="EGL3"/>
      <c r="EGM3"/>
      <c r="EGN3"/>
      <c r="EGO3"/>
      <c r="EGP3"/>
      <c r="EGQ3"/>
      <c r="EGR3"/>
      <c r="EGS3"/>
      <c r="EGT3"/>
      <c r="EGU3"/>
      <c r="EGV3"/>
      <c r="EGW3"/>
      <c r="EGX3"/>
      <c r="EGY3"/>
      <c r="EGZ3"/>
      <c r="EHA3"/>
      <c r="EHB3"/>
      <c r="EHC3"/>
      <c r="EHD3"/>
      <c r="EHE3"/>
      <c r="EHF3"/>
      <c r="EHG3"/>
      <c r="EHH3"/>
      <c r="EHI3"/>
      <c r="EHJ3"/>
      <c r="EHK3"/>
      <c r="EHL3"/>
      <c r="EHM3"/>
      <c r="EHN3"/>
      <c r="EHO3"/>
      <c r="EHP3"/>
      <c r="EHQ3"/>
      <c r="EHR3"/>
      <c r="EHS3"/>
      <c r="EHT3"/>
      <c r="EHU3"/>
      <c r="EHV3"/>
      <c r="EHW3"/>
      <c r="EHX3"/>
      <c r="EHY3"/>
      <c r="EHZ3"/>
      <c r="EIA3"/>
      <c r="EIB3"/>
      <c r="EIC3"/>
      <c r="EID3"/>
      <c r="EIE3"/>
      <c r="EIF3"/>
      <c r="EIG3"/>
      <c r="EIH3"/>
      <c r="EII3"/>
      <c r="EIJ3"/>
      <c r="EIK3"/>
      <c r="EIL3"/>
      <c r="EIM3"/>
      <c r="EIN3"/>
      <c r="EIO3"/>
      <c r="EIP3"/>
      <c r="EIQ3"/>
      <c r="EIR3"/>
      <c r="EIS3"/>
      <c r="EIT3"/>
      <c r="EIU3"/>
      <c r="EIV3"/>
      <c r="EIW3"/>
      <c r="EIX3"/>
      <c r="EIY3"/>
      <c r="EIZ3"/>
      <c r="EJA3"/>
      <c r="EJB3"/>
      <c r="EJC3"/>
      <c r="EJD3"/>
      <c r="EJE3"/>
      <c r="EJF3"/>
      <c r="EJG3"/>
      <c r="EJH3"/>
      <c r="EJI3"/>
      <c r="EJJ3"/>
      <c r="EJK3"/>
      <c r="EJL3"/>
      <c r="EJM3"/>
      <c r="EJN3"/>
      <c r="EJO3"/>
      <c r="EJP3"/>
      <c r="EJQ3"/>
      <c r="EJR3"/>
      <c r="EJS3"/>
      <c r="EJT3"/>
      <c r="EJU3"/>
      <c r="EJV3"/>
      <c r="EJW3"/>
      <c r="EJX3"/>
      <c r="EJY3"/>
      <c r="EJZ3"/>
      <c r="EKA3"/>
      <c r="EKB3"/>
      <c r="EKC3"/>
      <c r="EKD3"/>
      <c r="EKE3"/>
      <c r="EKF3"/>
      <c r="EKG3"/>
      <c r="EKH3"/>
      <c r="EKI3"/>
      <c r="EKJ3"/>
      <c r="EKK3"/>
      <c r="EKL3"/>
      <c r="EKM3"/>
      <c r="EKN3"/>
      <c r="EKO3"/>
      <c r="EKP3"/>
      <c r="EKQ3"/>
      <c r="EKR3"/>
      <c r="EKS3"/>
      <c r="EKT3"/>
      <c r="EKU3"/>
      <c r="EKV3"/>
      <c r="EKW3"/>
      <c r="EKX3"/>
      <c r="EKY3"/>
      <c r="EKZ3"/>
      <c r="ELA3"/>
      <c r="ELB3"/>
      <c r="ELC3"/>
      <c r="ELD3"/>
      <c r="ELE3"/>
      <c r="ELF3"/>
      <c r="ELG3"/>
      <c r="ELH3"/>
      <c r="ELI3"/>
      <c r="ELJ3"/>
      <c r="ELK3"/>
      <c r="ELL3"/>
      <c r="ELM3"/>
      <c r="ELN3"/>
      <c r="ELO3"/>
      <c r="ELP3"/>
      <c r="ELQ3"/>
      <c r="ELR3"/>
      <c r="ELS3"/>
      <c r="ELT3"/>
      <c r="ELU3"/>
      <c r="ELV3"/>
      <c r="ELW3"/>
      <c r="ELX3"/>
      <c r="ELY3"/>
      <c r="ELZ3"/>
      <c r="EMA3"/>
      <c r="EMB3"/>
      <c r="EMC3"/>
      <c r="EMD3"/>
      <c r="EME3"/>
      <c r="EMF3"/>
      <c r="EMG3"/>
      <c r="EMH3"/>
      <c r="EMI3"/>
      <c r="EMJ3"/>
      <c r="EMK3"/>
      <c r="EML3"/>
      <c r="EMM3"/>
      <c r="EMN3"/>
      <c r="EMO3"/>
      <c r="EMP3"/>
      <c r="EMQ3"/>
      <c r="EMR3"/>
      <c r="EMS3"/>
      <c r="EMT3"/>
      <c r="EMU3"/>
      <c r="EMV3"/>
      <c r="EMW3"/>
      <c r="EMX3"/>
      <c r="EMY3"/>
      <c r="EMZ3"/>
      <c r="ENA3"/>
      <c r="ENB3"/>
      <c r="ENC3"/>
      <c r="END3"/>
      <c r="ENE3"/>
      <c r="ENF3"/>
      <c r="ENG3"/>
      <c r="ENH3"/>
      <c r="ENI3"/>
      <c r="ENJ3"/>
      <c r="ENK3"/>
      <c r="ENL3"/>
      <c r="ENM3"/>
      <c r="ENN3"/>
      <c r="ENO3"/>
      <c r="ENP3"/>
      <c r="ENQ3"/>
      <c r="ENR3"/>
      <c r="ENS3"/>
      <c r="ENT3"/>
      <c r="ENU3"/>
      <c r="ENV3"/>
      <c r="ENW3"/>
      <c r="ENX3"/>
      <c r="ENY3"/>
      <c r="ENZ3"/>
      <c r="EOA3"/>
      <c r="EOB3"/>
      <c r="EOC3"/>
      <c r="EOD3"/>
      <c r="EOE3"/>
      <c r="EOF3"/>
      <c r="EOG3"/>
      <c r="EOH3"/>
      <c r="EOI3"/>
      <c r="EOJ3"/>
      <c r="EOK3"/>
      <c r="EOL3"/>
      <c r="EOM3"/>
      <c r="EON3"/>
      <c r="EOO3"/>
      <c r="EOP3"/>
      <c r="EOQ3"/>
      <c r="EOR3"/>
      <c r="EOS3"/>
      <c r="EOT3"/>
      <c r="EOU3"/>
      <c r="EOV3"/>
      <c r="EOW3"/>
      <c r="EOX3"/>
      <c r="EOY3"/>
      <c r="EOZ3"/>
      <c r="EPA3"/>
      <c r="EPB3"/>
      <c r="EPC3"/>
      <c r="EPD3"/>
      <c r="EPE3"/>
      <c r="EPF3"/>
      <c r="EPG3"/>
      <c r="EPH3"/>
      <c r="EPI3"/>
      <c r="EPJ3"/>
      <c r="EPK3"/>
      <c r="EPL3"/>
      <c r="EPM3"/>
      <c r="EPN3"/>
      <c r="EPO3"/>
      <c r="EPP3"/>
      <c r="EPQ3"/>
      <c r="EPR3"/>
      <c r="EPS3"/>
      <c r="EPT3"/>
      <c r="EPU3"/>
      <c r="EPV3"/>
      <c r="EPW3"/>
      <c r="EPX3"/>
      <c r="EPY3"/>
      <c r="EPZ3"/>
      <c r="EQA3"/>
      <c r="EQB3"/>
      <c r="EQC3"/>
      <c r="EQD3"/>
      <c r="EQE3"/>
      <c r="EQF3"/>
      <c r="EQG3"/>
      <c r="EQH3"/>
      <c r="EQI3"/>
      <c r="EQJ3"/>
      <c r="EQK3"/>
      <c r="EQL3"/>
      <c r="EQM3"/>
      <c r="EQN3"/>
      <c r="EQO3"/>
      <c r="EQP3"/>
      <c r="EQQ3"/>
      <c r="EQR3"/>
      <c r="EQS3"/>
      <c r="EQT3"/>
      <c r="EQU3"/>
      <c r="EQV3"/>
      <c r="EQW3"/>
      <c r="EQX3"/>
      <c r="EQY3"/>
      <c r="EQZ3"/>
      <c r="ERA3"/>
      <c r="ERB3"/>
      <c r="ERC3"/>
      <c r="ERD3"/>
      <c r="ERE3"/>
      <c r="ERF3"/>
      <c r="ERG3"/>
      <c r="ERH3"/>
      <c r="ERI3"/>
      <c r="ERJ3"/>
      <c r="ERK3"/>
      <c r="ERL3"/>
      <c r="ERM3"/>
      <c r="ERN3"/>
      <c r="ERO3"/>
      <c r="ERP3"/>
      <c r="ERQ3"/>
      <c r="ERR3"/>
      <c r="ERS3"/>
      <c r="ERT3"/>
      <c r="ERU3"/>
      <c r="ERV3"/>
      <c r="ERW3"/>
      <c r="ERX3"/>
      <c r="ERY3"/>
      <c r="ERZ3"/>
      <c r="ESA3"/>
      <c r="ESB3"/>
      <c r="ESC3"/>
      <c r="ESD3"/>
      <c r="ESE3"/>
      <c r="ESF3"/>
      <c r="ESG3"/>
      <c r="ESH3"/>
      <c r="ESI3"/>
      <c r="ESJ3"/>
      <c r="ESK3"/>
      <c r="ESL3"/>
      <c r="ESM3"/>
      <c r="ESN3"/>
      <c r="ESO3"/>
      <c r="ESP3"/>
      <c r="ESQ3"/>
      <c r="ESR3"/>
      <c r="ESS3"/>
      <c r="EST3"/>
      <c r="ESU3"/>
      <c r="ESV3"/>
      <c r="ESW3"/>
      <c r="ESX3"/>
      <c r="ESY3"/>
      <c r="ESZ3"/>
      <c r="ETA3"/>
      <c r="ETB3"/>
      <c r="ETC3"/>
      <c r="ETD3"/>
      <c r="ETE3"/>
      <c r="ETF3"/>
      <c r="ETG3"/>
      <c r="ETH3"/>
      <c r="ETI3"/>
      <c r="ETJ3"/>
      <c r="ETK3"/>
      <c r="ETL3"/>
      <c r="ETM3"/>
      <c r="ETN3"/>
      <c r="ETO3"/>
      <c r="ETP3"/>
      <c r="ETQ3"/>
      <c r="ETR3"/>
      <c r="ETS3"/>
      <c r="ETT3"/>
      <c r="ETU3"/>
      <c r="ETV3"/>
      <c r="ETW3"/>
      <c r="ETX3"/>
      <c r="ETY3"/>
      <c r="ETZ3"/>
      <c r="EUA3"/>
      <c r="EUB3"/>
      <c r="EUC3"/>
      <c r="EUD3"/>
      <c r="EUE3"/>
      <c r="EUF3"/>
      <c r="EUG3"/>
      <c r="EUH3"/>
      <c r="EUI3"/>
      <c r="EUJ3"/>
      <c r="EUK3"/>
      <c r="EUL3"/>
      <c r="EUM3"/>
      <c r="EUN3"/>
      <c r="EUO3"/>
      <c r="EUP3"/>
      <c r="EUQ3"/>
      <c r="EUR3"/>
      <c r="EUS3"/>
      <c r="EUT3"/>
      <c r="EUU3"/>
      <c r="EUV3"/>
      <c r="EUW3"/>
      <c r="EUX3"/>
      <c r="EUY3"/>
      <c r="EUZ3"/>
      <c r="EVA3"/>
      <c r="EVB3"/>
      <c r="EVC3"/>
      <c r="EVD3"/>
      <c r="EVE3"/>
      <c r="EVF3"/>
      <c r="EVG3"/>
      <c r="EVH3"/>
      <c r="EVI3"/>
      <c r="EVJ3"/>
      <c r="EVK3"/>
      <c r="EVL3"/>
      <c r="EVM3"/>
      <c r="EVN3"/>
      <c r="EVO3"/>
      <c r="EVP3"/>
      <c r="EVQ3"/>
      <c r="EVR3"/>
      <c r="EVS3"/>
      <c r="EVT3"/>
      <c r="EVU3"/>
      <c r="EVV3"/>
      <c r="EVW3"/>
      <c r="EVX3"/>
      <c r="EVY3"/>
      <c r="EVZ3"/>
      <c r="EWA3"/>
      <c r="EWB3"/>
      <c r="EWC3"/>
      <c r="EWD3"/>
      <c r="EWE3"/>
      <c r="EWF3"/>
      <c r="EWG3"/>
      <c r="EWH3"/>
      <c r="EWI3"/>
      <c r="EWJ3"/>
      <c r="EWK3"/>
      <c r="EWL3"/>
      <c r="EWM3"/>
      <c r="EWN3"/>
      <c r="EWO3"/>
      <c r="EWP3"/>
      <c r="EWQ3"/>
      <c r="EWR3"/>
      <c r="EWS3"/>
      <c r="EWT3"/>
      <c r="EWU3"/>
      <c r="EWV3"/>
      <c r="EWW3"/>
      <c r="EWX3"/>
      <c r="EWY3"/>
      <c r="EWZ3"/>
      <c r="EXA3"/>
      <c r="EXB3"/>
      <c r="EXC3"/>
      <c r="EXD3"/>
      <c r="EXE3"/>
      <c r="EXF3"/>
      <c r="EXG3"/>
      <c r="EXH3"/>
      <c r="EXI3"/>
      <c r="EXJ3"/>
      <c r="EXK3"/>
      <c r="EXL3"/>
      <c r="EXM3"/>
      <c r="EXN3"/>
      <c r="EXO3"/>
      <c r="EXP3"/>
      <c r="EXQ3"/>
      <c r="EXR3"/>
      <c r="EXS3"/>
      <c r="EXT3"/>
      <c r="EXU3"/>
      <c r="EXV3"/>
      <c r="EXW3"/>
      <c r="EXX3"/>
      <c r="EXY3"/>
      <c r="EXZ3"/>
      <c r="EYA3"/>
      <c r="EYB3"/>
      <c r="EYC3"/>
      <c r="EYD3"/>
      <c r="EYE3"/>
      <c r="EYF3"/>
      <c r="EYG3"/>
      <c r="EYH3"/>
      <c r="EYI3"/>
      <c r="EYJ3"/>
      <c r="EYK3"/>
      <c r="EYL3"/>
      <c r="EYM3"/>
      <c r="EYN3"/>
      <c r="EYO3"/>
      <c r="EYP3"/>
      <c r="EYQ3"/>
      <c r="EYR3"/>
      <c r="EYS3"/>
      <c r="EYT3"/>
      <c r="EYU3"/>
      <c r="EYV3"/>
      <c r="EYW3"/>
      <c r="EYX3"/>
      <c r="EYY3"/>
      <c r="EYZ3"/>
      <c r="EZA3"/>
      <c r="EZB3"/>
      <c r="EZC3"/>
      <c r="EZD3"/>
      <c r="EZE3"/>
      <c r="EZF3"/>
      <c r="EZG3"/>
      <c r="EZH3"/>
      <c r="EZI3"/>
      <c r="EZJ3"/>
      <c r="EZK3"/>
      <c r="EZL3"/>
      <c r="EZM3"/>
      <c r="EZN3"/>
      <c r="EZO3"/>
      <c r="EZP3"/>
      <c r="EZQ3"/>
      <c r="EZR3"/>
      <c r="EZS3"/>
      <c r="EZT3"/>
      <c r="EZU3"/>
      <c r="EZV3"/>
      <c r="EZW3"/>
      <c r="EZX3"/>
      <c r="EZY3"/>
      <c r="EZZ3"/>
      <c r="FAA3"/>
      <c r="FAB3"/>
      <c r="FAC3"/>
      <c r="FAD3"/>
      <c r="FAE3"/>
      <c r="FAF3"/>
      <c r="FAG3"/>
      <c r="FAH3"/>
      <c r="FAI3"/>
      <c r="FAJ3"/>
      <c r="FAK3"/>
      <c r="FAL3"/>
      <c r="FAM3"/>
      <c r="FAN3"/>
      <c r="FAO3"/>
      <c r="FAP3"/>
      <c r="FAQ3"/>
      <c r="FAR3"/>
      <c r="FAS3"/>
      <c r="FAT3"/>
      <c r="FAU3"/>
      <c r="FAV3"/>
      <c r="FAW3"/>
      <c r="FAX3"/>
      <c r="FAY3"/>
      <c r="FAZ3"/>
      <c r="FBA3"/>
      <c r="FBB3"/>
      <c r="FBC3"/>
      <c r="FBD3"/>
      <c r="FBE3"/>
      <c r="FBF3"/>
      <c r="FBG3"/>
      <c r="FBH3"/>
      <c r="FBI3"/>
      <c r="FBJ3"/>
      <c r="FBK3"/>
      <c r="FBL3"/>
      <c r="FBM3"/>
      <c r="FBN3"/>
      <c r="FBO3"/>
      <c r="FBP3"/>
      <c r="FBQ3"/>
      <c r="FBR3"/>
      <c r="FBS3"/>
      <c r="FBT3"/>
      <c r="FBU3"/>
      <c r="FBV3"/>
      <c r="FBW3"/>
      <c r="FBX3"/>
      <c r="FBY3"/>
      <c r="FBZ3"/>
      <c r="FCA3"/>
      <c r="FCB3"/>
      <c r="FCC3"/>
      <c r="FCD3"/>
      <c r="FCE3"/>
      <c r="FCF3"/>
      <c r="FCG3"/>
      <c r="FCH3"/>
      <c r="FCI3"/>
      <c r="FCJ3"/>
      <c r="FCK3"/>
      <c r="FCL3"/>
      <c r="FCM3"/>
      <c r="FCN3"/>
      <c r="FCO3"/>
      <c r="FCP3"/>
      <c r="FCQ3"/>
      <c r="FCR3"/>
      <c r="FCS3"/>
      <c r="FCT3"/>
      <c r="FCU3"/>
      <c r="FCV3"/>
      <c r="FCW3"/>
      <c r="FCX3"/>
      <c r="FCY3"/>
      <c r="FCZ3"/>
      <c r="FDA3"/>
      <c r="FDB3"/>
      <c r="FDC3"/>
      <c r="FDD3"/>
      <c r="FDE3"/>
      <c r="FDF3"/>
      <c r="FDG3"/>
      <c r="FDH3"/>
      <c r="FDI3"/>
      <c r="FDJ3"/>
      <c r="FDK3"/>
      <c r="FDL3"/>
      <c r="FDM3"/>
      <c r="FDN3"/>
      <c r="FDO3"/>
      <c r="FDP3"/>
      <c r="FDQ3"/>
      <c r="FDR3"/>
      <c r="FDS3"/>
      <c r="FDT3"/>
      <c r="FDU3"/>
      <c r="FDV3"/>
      <c r="FDW3"/>
      <c r="FDX3"/>
      <c r="FDY3"/>
      <c r="FDZ3"/>
      <c r="FEA3"/>
      <c r="FEB3"/>
      <c r="FEC3"/>
      <c r="FED3"/>
      <c r="FEE3"/>
      <c r="FEF3"/>
      <c r="FEG3"/>
      <c r="FEH3"/>
      <c r="FEI3"/>
      <c r="FEJ3"/>
      <c r="FEK3"/>
      <c r="FEL3"/>
      <c r="FEM3"/>
      <c r="FEN3"/>
      <c r="FEO3"/>
      <c r="FEP3"/>
      <c r="FEQ3"/>
      <c r="FER3"/>
      <c r="FES3"/>
      <c r="FET3"/>
      <c r="FEU3"/>
      <c r="FEV3"/>
      <c r="FEW3"/>
      <c r="FEX3"/>
      <c r="FEY3"/>
      <c r="FEZ3"/>
      <c r="FFA3"/>
      <c r="FFB3"/>
      <c r="FFC3"/>
      <c r="FFD3"/>
      <c r="FFE3"/>
      <c r="FFF3"/>
      <c r="FFG3"/>
      <c r="FFH3"/>
      <c r="FFI3"/>
      <c r="FFJ3"/>
      <c r="FFK3"/>
      <c r="FFL3"/>
      <c r="FFM3"/>
      <c r="FFN3"/>
      <c r="FFO3"/>
      <c r="FFP3"/>
      <c r="FFQ3"/>
      <c r="FFR3"/>
      <c r="FFS3"/>
      <c r="FFT3"/>
      <c r="FFU3"/>
      <c r="FFV3"/>
      <c r="FFW3"/>
      <c r="FFX3"/>
      <c r="FFY3"/>
      <c r="FFZ3"/>
      <c r="FGA3"/>
      <c r="FGB3"/>
      <c r="FGC3"/>
      <c r="FGD3"/>
      <c r="FGE3"/>
      <c r="FGF3"/>
      <c r="FGG3"/>
      <c r="FGH3"/>
      <c r="FGI3"/>
      <c r="FGJ3"/>
      <c r="FGK3"/>
      <c r="FGL3"/>
      <c r="FGM3"/>
      <c r="FGN3"/>
      <c r="FGO3"/>
      <c r="FGP3"/>
      <c r="FGQ3"/>
      <c r="FGR3"/>
      <c r="FGS3"/>
      <c r="FGT3"/>
      <c r="FGU3"/>
      <c r="FGV3"/>
      <c r="FGW3"/>
      <c r="FGX3"/>
      <c r="FGY3"/>
      <c r="FGZ3"/>
      <c r="FHA3"/>
      <c r="FHB3"/>
      <c r="FHC3"/>
      <c r="FHD3"/>
      <c r="FHE3"/>
      <c r="FHF3"/>
      <c r="FHG3"/>
      <c r="FHH3"/>
      <c r="FHI3"/>
      <c r="FHJ3"/>
      <c r="FHK3"/>
      <c r="FHL3"/>
      <c r="FHM3"/>
      <c r="FHN3"/>
      <c r="FHO3"/>
      <c r="FHP3"/>
      <c r="FHQ3"/>
      <c r="FHR3"/>
      <c r="FHS3"/>
      <c r="FHT3"/>
      <c r="FHU3"/>
      <c r="FHV3"/>
      <c r="FHW3"/>
      <c r="FHX3"/>
      <c r="FHY3"/>
      <c r="FHZ3"/>
      <c r="FIA3"/>
      <c r="FIB3"/>
      <c r="FIC3"/>
      <c r="FID3"/>
      <c r="FIE3"/>
      <c r="FIF3"/>
      <c r="FIG3"/>
      <c r="FIH3"/>
      <c r="FII3"/>
      <c r="FIJ3"/>
      <c r="FIK3"/>
      <c r="FIL3"/>
      <c r="FIM3"/>
      <c r="FIN3"/>
      <c r="FIO3"/>
      <c r="FIP3"/>
      <c r="FIQ3"/>
      <c r="FIR3"/>
      <c r="FIS3"/>
      <c r="FIT3"/>
      <c r="FIU3"/>
      <c r="FIV3"/>
      <c r="FIW3"/>
      <c r="FIX3"/>
      <c r="FIY3"/>
      <c r="FIZ3"/>
      <c r="FJA3"/>
      <c r="FJB3"/>
      <c r="FJC3"/>
      <c r="FJD3"/>
      <c r="FJE3"/>
      <c r="FJF3"/>
      <c r="FJG3"/>
      <c r="FJH3"/>
      <c r="FJI3"/>
      <c r="FJJ3"/>
      <c r="FJK3"/>
      <c r="FJL3"/>
      <c r="FJM3"/>
      <c r="FJN3"/>
      <c r="FJO3"/>
      <c r="FJP3"/>
      <c r="FJQ3"/>
      <c r="FJR3"/>
      <c r="FJS3"/>
      <c r="FJT3"/>
      <c r="FJU3"/>
      <c r="FJV3"/>
      <c r="FJW3"/>
      <c r="FJX3"/>
      <c r="FJY3"/>
      <c r="FJZ3"/>
      <c r="FKA3"/>
      <c r="FKB3"/>
      <c r="FKC3"/>
      <c r="FKD3"/>
      <c r="FKE3"/>
      <c r="FKF3"/>
      <c r="FKG3"/>
      <c r="FKH3"/>
      <c r="FKI3"/>
      <c r="FKJ3"/>
      <c r="FKK3"/>
      <c r="FKL3"/>
      <c r="FKM3"/>
      <c r="FKN3"/>
      <c r="FKO3"/>
      <c r="FKP3"/>
      <c r="FKQ3"/>
      <c r="FKR3"/>
      <c r="FKS3"/>
      <c r="FKT3"/>
      <c r="FKU3"/>
      <c r="FKV3"/>
      <c r="FKW3"/>
      <c r="FKX3"/>
      <c r="FKY3"/>
      <c r="FKZ3"/>
      <c r="FLA3"/>
      <c r="FLB3"/>
      <c r="FLC3"/>
      <c r="FLD3"/>
      <c r="FLE3"/>
      <c r="FLF3"/>
      <c r="FLG3"/>
      <c r="FLH3"/>
      <c r="FLI3"/>
      <c r="FLJ3"/>
      <c r="FLK3"/>
      <c r="FLL3"/>
      <c r="FLM3"/>
      <c r="FLN3"/>
      <c r="FLO3"/>
      <c r="FLP3"/>
      <c r="FLQ3"/>
      <c r="FLR3"/>
      <c r="FLS3"/>
      <c r="FLT3"/>
      <c r="FLU3"/>
      <c r="FLV3"/>
      <c r="FLW3"/>
      <c r="FLX3"/>
      <c r="FLY3"/>
      <c r="FLZ3"/>
      <c r="FMA3"/>
      <c r="FMB3"/>
      <c r="FMC3"/>
      <c r="FMD3"/>
      <c r="FME3"/>
      <c r="FMF3"/>
      <c r="FMG3"/>
      <c r="FMH3"/>
      <c r="FMI3"/>
      <c r="FMJ3"/>
      <c r="FMK3"/>
      <c r="FML3"/>
      <c r="FMM3"/>
      <c r="FMN3"/>
      <c r="FMO3"/>
      <c r="FMP3"/>
      <c r="FMQ3"/>
      <c r="FMR3"/>
      <c r="FMS3"/>
      <c r="FMT3"/>
      <c r="FMU3"/>
      <c r="FMV3"/>
      <c r="FMW3"/>
      <c r="FMX3"/>
      <c r="FMY3"/>
      <c r="FMZ3"/>
      <c r="FNA3"/>
      <c r="FNB3"/>
      <c r="FNC3"/>
      <c r="FND3"/>
      <c r="FNE3"/>
      <c r="FNF3"/>
      <c r="FNG3"/>
      <c r="FNH3"/>
      <c r="FNI3"/>
      <c r="FNJ3"/>
      <c r="FNK3"/>
      <c r="FNL3"/>
      <c r="FNM3"/>
      <c r="FNN3"/>
      <c r="FNO3"/>
      <c r="FNP3"/>
      <c r="FNQ3"/>
      <c r="FNR3"/>
      <c r="FNS3"/>
      <c r="FNT3"/>
      <c r="FNU3"/>
      <c r="FNV3"/>
      <c r="FNW3"/>
      <c r="FNX3"/>
      <c r="FNY3"/>
      <c r="FNZ3"/>
      <c r="FOA3"/>
      <c r="FOB3"/>
      <c r="FOC3"/>
      <c r="FOD3"/>
      <c r="FOE3"/>
      <c r="FOF3"/>
      <c r="FOG3"/>
      <c r="FOH3"/>
      <c r="FOI3"/>
      <c r="FOJ3"/>
      <c r="FOK3"/>
      <c r="FOL3"/>
      <c r="FOM3"/>
      <c r="FON3"/>
      <c r="FOO3"/>
      <c r="FOP3"/>
      <c r="FOQ3"/>
      <c r="FOR3"/>
      <c r="FOS3"/>
      <c r="FOT3"/>
      <c r="FOU3"/>
      <c r="FOV3"/>
      <c r="FOW3"/>
      <c r="FOX3"/>
      <c r="FOY3"/>
      <c r="FOZ3"/>
      <c r="FPA3"/>
      <c r="FPB3"/>
      <c r="FPC3"/>
      <c r="FPD3"/>
      <c r="FPE3"/>
      <c r="FPF3"/>
      <c r="FPG3"/>
      <c r="FPH3"/>
      <c r="FPI3"/>
      <c r="FPJ3"/>
      <c r="FPK3"/>
      <c r="FPL3"/>
      <c r="FPM3"/>
      <c r="FPN3"/>
      <c r="FPO3"/>
      <c r="FPP3"/>
      <c r="FPQ3"/>
      <c r="FPR3"/>
      <c r="FPS3"/>
      <c r="FPT3"/>
      <c r="FPU3"/>
      <c r="FPV3"/>
      <c r="FPW3"/>
      <c r="FPX3"/>
      <c r="FPY3"/>
      <c r="FPZ3"/>
      <c r="FQA3"/>
      <c r="FQB3"/>
      <c r="FQC3"/>
      <c r="FQD3"/>
      <c r="FQE3"/>
      <c r="FQF3"/>
      <c r="FQG3"/>
      <c r="FQH3"/>
      <c r="FQI3"/>
      <c r="FQJ3"/>
      <c r="FQK3"/>
      <c r="FQL3"/>
      <c r="FQM3"/>
      <c r="FQN3"/>
      <c r="FQO3"/>
      <c r="FQP3"/>
      <c r="FQQ3"/>
      <c r="FQR3"/>
      <c r="FQS3"/>
      <c r="FQT3"/>
      <c r="FQU3"/>
      <c r="FQV3"/>
      <c r="FQW3"/>
      <c r="FQX3"/>
      <c r="FQY3"/>
      <c r="FQZ3"/>
      <c r="FRA3"/>
      <c r="FRB3"/>
      <c r="FRC3"/>
      <c r="FRD3"/>
      <c r="FRE3"/>
      <c r="FRF3"/>
      <c r="FRG3"/>
      <c r="FRH3"/>
      <c r="FRI3"/>
      <c r="FRJ3"/>
      <c r="FRK3"/>
      <c r="FRL3"/>
      <c r="FRM3"/>
      <c r="FRN3"/>
      <c r="FRO3"/>
      <c r="FRP3"/>
      <c r="FRQ3"/>
      <c r="FRR3"/>
      <c r="FRS3"/>
      <c r="FRT3"/>
      <c r="FRU3"/>
      <c r="FRV3"/>
      <c r="FRW3"/>
      <c r="FRX3"/>
      <c r="FRY3"/>
      <c r="FRZ3"/>
      <c r="FSA3"/>
      <c r="FSB3"/>
      <c r="FSC3"/>
      <c r="FSD3"/>
      <c r="FSE3"/>
      <c r="FSF3"/>
      <c r="FSG3"/>
      <c r="FSH3"/>
      <c r="FSI3"/>
      <c r="FSJ3"/>
      <c r="FSK3"/>
      <c r="FSL3"/>
      <c r="FSM3"/>
      <c r="FSN3"/>
      <c r="FSO3"/>
      <c r="FSP3"/>
      <c r="FSQ3"/>
      <c r="FSR3"/>
      <c r="FSS3"/>
      <c r="FST3"/>
      <c r="FSU3"/>
      <c r="FSV3"/>
      <c r="FSW3"/>
      <c r="FSX3"/>
      <c r="FSY3"/>
      <c r="FSZ3"/>
      <c r="FTA3"/>
      <c r="FTB3"/>
      <c r="FTC3"/>
      <c r="FTD3"/>
      <c r="FTE3"/>
      <c r="FTF3"/>
      <c r="FTG3"/>
      <c r="FTH3"/>
      <c r="FTI3"/>
      <c r="FTJ3"/>
      <c r="FTK3"/>
      <c r="FTL3"/>
      <c r="FTM3"/>
      <c r="FTN3"/>
      <c r="FTO3"/>
      <c r="FTP3"/>
      <c r="FTQ3"/>
      <c r="FTR3"/>
      <c r="FTS3"/>
      <c r="FTT3"/>
      <c r="FTU3"/>
      <c r="FTV3"/>
      <c r="FTW3"/>
      <c r="FTX3"/>
      <c r="FTY3"/>
      <c r="FTZ3"/>
      <c r="FUA3"/>
      <c r="FUB3"/>
      <c r="FUC3"/>
      <c r="FUD3"/>
      <c r="FUE3"/>
      <c r="FUF3"/>
      <c r="FUG3"/>
      <c r="FUH3"/>
      <c r="FUI3"/>
      <c r="FUJ3"/>
      <c r="FUK3"/>
      <c r="FUL3"/>
      <c r="FUM3"/>
      <c r="FUN3"/>
      <c r="FUO3"/>
      <c r="FUP3"/>
      <c r="FUQ3"/>
      <c r="FUR3"/>
      <c r="FUS3"/>
      <c r="FUT3"/>
      <c r="FUU3"/>
      <c r="FUV3"/>
      <c r="FUW3"/>
      <c r="FUX3"/>
      <c r="FUY3"/>
      <c r="FUZ3"/>
      <c r="FVA3"/>
      <c r="FVB3"/>
      <c r="FVC3"/>
      <c r="FVD3"/>
      <c r="FVE3"/>
      <c r="FVF3"/>
      <c r="FVG3"/>
      <c r="FVH3"/>
      <c r="FVI3"/>
      <c r="FVJ3"/>
      <c r="FVK3"/>
      <c r="FVL3"/>
      <c r="FVM3"/>
      <c r="FVN3"/>
      <c r="FVO3"/>
      <c r="FVP3"/>
      <c r="FVQ3"/>
      <c r="FVR3"/>
      <c r="FVS3"/>
      <c r="FVT3"/>
      <c r="FVU3"/>
      <c r="FVV3"/>
      <c r="FVW3"/>
      <c r="FVX3"/>
      <c r="FVY3"/>
      <c r="FVZ3"/>
      <c r="FWA3"/>
      <c r="FWB3"/>
      <c r="FWC3"/>
      <c r="FWD3"/>
      <c r="FWE3"/>
      <c r="FWF3"/>
      <c r="FWG3"/>
      <c r="FWH3"/>
      <c r="FWI3"/>
      <c r="FWJ3"/>
      <c r="FWK3"/>
      <c r="FWL3"/>
      <c r="FWM3"/>
      <c r="FWN3"/>
      <c r="FWO3"/>
      <c r="FWP3"/>
      <c r="FWQ3"/>
      <c r="FWR3"/>
      <c r="FWS3"/>
      <c r="FWT3"/>
      <c r="FWU3"/>
      <c r="FWV3"/>
      <c r="FWW3"/>
      <c r="FWX3"/>
      <c r="FWY3"/>
      <c r="FWZ3"/>
      <c r="FXA3"/>
      <c r="FXB3"/>
      <c r="FXC3"/>
      <c r="FXD3"/>
      <c r="FXE3"/>
      <c r="FXF3"/>
      <c r="FXG3"/>
      <c r="FXH3"/>
      <c r="FXI3"/>
      <c r="FXJ3"/>
      <c r="FXK3"/>
      <c r="FXL3"/>
      <c r="FXM3"/>
      <c r="FXN3"/>
      <c r="FXO3"/>
      <c r="FXP3"/>
      <c r="FXQ3"/>
      <c r="FXR3"/>
      <c r="FXS3"/>
      <c r="FXT3"/>
      <c r="FXU3"/>
      <c r="FXV3"/>
      <c r="FXW3"/>
      <c r="FXX3"/>
      <c r="FXY3"/>
      <c r="FXZ3"/>
      <c r="FYA3"/>
      <c r="FYB3"/>
      <c r="FYC3"/>
      <c r="FYD3"/>
      <c r="FYE3"/>
      <c r="FYF3"/>
      <c r="FYG3"/>
      <c r="FYH3"/>
      <c r="FYI3"/>
      <c r="FYJ3"/>
      <c r="FYK3"/>
      <c r="FYL3"/>
      <c r="FYM3"/>
      <c r="FYN3"/>
      <c r="FYO3"/>
      <c r="FYP3"/>
      <c r="FYQ3"/>
      <c r="FYR3"/>
      <c r="FYS3"/>
      <c r="FYT3"/>
      <c r="FYU3"/>
      <c r="FYV3"/>
      <c r="FYW3"/>
      <c r="FYX3"/>
      <c r="FYY3"/>
      <c r="FYZ3"/>
      <c r="FZA3"/>
      <c r="FZB3"/>
      <c r="FZC3"/>
      <c r="FZD3"/>
      <c r="FZE3"/>
      <c r="FZF3"/>
      <c r="FZG3"/>
      <c r="FZH3"/>
      <c r="FZI3"/>
      <c r="FZJ3"/>
      <c r="FZK3"/>
      <c r="FZL3"/>
      <c r="FZM3"/>
      <c r="FZN3"/>
      <c r="FZO3"/>
      <c r="FZP3"/>
      <c r="FZQ3"/>
      <c r="FZR3"/>
      <c r="FZS3"/>
      <c r="FZT3"/>
      <c r="FZU3"/>
      <c r="FZV3"/>
      <c r="FZW3"/>
      <c r="FZX3"/>
      <c r="FZY3"/>
      <c r="FZZ3"/>
      <c r="GAA3"/>
      <c r="GAB3"/>
      <c r="GAC3"/>
      <c r="GAD3"/>
      <c r="GAE3"/>
      <c r="GAF3"/>
      <c r="GAG3"/>
      <c r="GAH3"/>
      <c r="GAI3"/>
      <c r="GAJ3"/>
      <c r="GAK3"/>
      <c r="GAL3"/>
      <c r="GAM3"/>
      <c r="GAN3"/>
      <c r="GAO3"/>
      <c r="GAP3"/>
      <c r="GAQ3"/>
      <c r="GAR3"/>
      <c r="GAS3"/>
      <c r="GAT3"/>
      <c r="GAU3"/>
      <c r="GAV3"/>
      <c r="GAW3"/>
      <c r="GAX3"/>
      <c r="GAY3"/>
      <c r="GAZ3"/>
      <c r="GBA3"/>
      <c r="GBB3"/>
      <c r="GBC3"/>
      <c r="GBD3"/>
      <c r="GBE3"/>
      <c r="GBF3"/>
      <c r="GBG3"/>
      <c r="GBH3"/>
      <c r="GBI3"/>
      <c r="GBJ3"/>
      <c r="GBK3"/>
      <c r="GBL3"/>
      <c r="GBM3"/>
      <c r="GBN3"/>
      <c r="GBO3"/>
      <c r="GBP3"/>
      <c r="GBQ3"/>
      <c r="GBR3"/>
      <c r="GBS3"/>
      <c r="GBT3"/>
      <c r="GBU3"/>
      <c r="GBV3"/>
      <c r="GBW3"/>
      <c r="GBX3"/>
      <c r="GBY3"/>
      <c r="GBZ3"/>
      <c r="GCA3"/>
      <c r="GCB3"/>
      <c r="GCC3"/>
      <c r="GCD3"/>
      <c r="GCE3"/>
      <c r="GCF3"/>
      <c r="GCG3"/>
      <c r="GCH3"/>
      <c r="GCI3"/>
      <c r="GCJ3"/>
      <c r="GCK3"/>
      <c r="GCL3"/>
      <c r="GCM3"/>
      <c r="GCN3"/>
      <c r="GCO3"/>
      <c r="GCP3"/>
      <c r="GCQ3"/>
      <c r="GCR3"/>
      <c r="GCS3"/>
      <c r="GCT3"/>
      <c r="GCU3"/>
      <c r="GCV3"/>
      <c r="GCW3"/>
      <c r="GCX3"/>
      <c r="GCY3"/>
      <c r="GCZ3"/>
      <c r="GDA3"/>
      <c r="GDB3"/>
      <c r="GDC3"/>
      <c r="GDD3"/>
      <c r="GDE3"/>
      <c r="GDF3"/>
      <c r="GDG3"/>
      <c r="GDH3"/>
      <c r="GDI3"/>
      <c r="GDJ3"/>
      <c r="GDK3"/>
      <c r="GDL3"/>
      <c r="GDM3"/>
      <c r="GDN3"/>
      <c r="GDO3"/>
      <c r="GDP3"/>
      <c r="GDQ3"/>
      <c r="GDR3"/>
      <c r="GDS3"/>
      <c r="GDT3"/>
      <c r="GDU3"/>
      <c r="GDV3"/>
      <c r="GDW3"/>
      <c r="GDX3"/>
      <c r="GDY3"/>
      <c r="GDZ3"/>
      <c r="GEA3"/>
      <c r="GEB3"/>
      <c r="GEC3"/>
      <c r="GED3"/>
      <c r="GEE3"/>
      <c r="GEF3"/>
      <c r="GEG3"/>
      <c r="GEH3"/>
      <c r="GEI3"/>
      <c r="GEJ3"/>
      <c r="GEK3"/>
      <c r="GEL3"/>
      <c r="GEM3"/>
      <c r="GEN3"/>
      <c r="GEO3"/>
      <c r="GEP3"/>
      <c r="GEQ3"/>
      <c r="GER3"/>
      <c r="GES3"/>
      <c r="GET3"/>
      <c r="GEU3"/>
      <c r="GEV3"/>
      <c r="GEW3"/>
      <c r="GEX3"/>
      <c r="GEY3"/>
      <c r="GEZ3"/>
      <c r="GFA3"/>
      <c r="GFB3"/>
      <c r="GFC3"/>
      <c r="GFD3"/>
      <c r="GFE3"/>
      <c r="GFF3"/>
      <c r="GFG3"/>
      <c r="GFH3"/>
      <c r="GFI3"/>
      <c r="GFJ3"/>
      <c r="GFK3"/>
      <c r="GFL3"/>
      <c r="GFM3"/>
      <c r="GFN3"/>
      <c r="GFO3"/>
      <c r="GFP3"/>
      <c r="GFQ3"/>
      <c r="GFR3"/>
      <c r="GFS3"/>
      <c r="GFT3"/>
      <c r="GFU3"/>
      <c r="GFV3"/>
      <c r="GFW3"/>
      <c r="GFX3"/>
      <c r="GFY3"/>
      <c r="GFZ3"/>
      <c r="GGA3"/>
      <c r="GGB3"/>
      <c r="GGC3"/>
      <c r="GGD3"/>
      <c r="GGE3"/>
      <c r="GGF3"/>
      <c r="GGG3"/>
      <c r="GGH3"/>
      <c r="GGI3"/>
      <c r="GGJ3"/>
      <c r="GGK3"/>
      <c r="GGL3"/>
      <c r="GGM3"/>
      <c r="GGN3"/>
      <c r="GGO3"/>
      <c r="GGP3"/>
      <c r="GGQ3"/>
      <c r="GGR3"/>
      <c r="GGS3"/>
      <c r="GGT3"/>
      <c r="GGU3"/>
      <c r="GGV3"/>
      <c r="GGW3"/>
      <c r="GGX3"/>
      <c r="GGY3"/>
      <c r="GGZ3"/>
      <c r="GHA3"/>
      <c r="GHB3"/>
      <c r="GHC3"/>
      <c r="GHD3"/>
      <c r="GHE3"/>
      <c r="GHF3"/>
      <c r="GHG3"/>
      <c r="GHH3"/>
      <c r="GHI3"/>
      <c r="GHJ3"/>
      <c r="GHK3"/>
      <c r="GHL3"/>
      <c r="GHM3"/>
      <c r="GHN3"/>
      <c r="GHO3"/>
      <c r="GHP3"/>
      <c r="GHQ3"/>
      <c r="GHR3"/>
      <c r="GHS3"/>
      <c r="GHT3"/>
      <c r="GHU3"/>
      <c r="GHV3"/>
      <c r="GHW3"/>
      <c r="GHX3"/>
      <c r="GHY3"/>
      <c r="GHZ3"/>
      <c r="GIA3"/>
      <c r="GIB3"/>
      <c r="GIC3"/>
      <c r="GID3"/>
      <c r="GIE3"/>
      <c r="GIF3"/>
      <c r="GIG3"/>
      <c r="GIH3"/>
      <c r="GII3"/>
      <c r="GIJ3"/>
      <c r="GIK3"/>
      <c r="GIL3"/>
      <c r="GIM3"/>
      <c r="GIN3"/>
      <c r="GIO3"/>
      <c r="GIP3"/>
      <c r="GIQ3"/>
      <c r="GIR3"/>
      <c r="GIS3"/>
      <c r="GIT3"/>
      <c r="GIU3"/>
      <c r="GIV3"/>
      <c r="GIW3"/>
      <c r="GIX3"/>
      <c r="GIY3"/>
      <c r="GIZ3"/>
      <c r="GJA3"/>
      <c r="GJB3"/>
      <c r="GJC3"/>
      <c r="GJD3"/>
      <c r="GJE3"/>
      <c r="GJF3"/>
      <c r="GJG3"/>
      <c r="GJH3"/>
      <c r="GJI3"/>
      <c r="GJJ3"/>
      <c r="GJK3"/>
      <c r="GJL3"/>
      <c r="GJM3"/>
      <c r="GJN3"/>
      <c r="GJO3"/>
      <c r="GJP3"/>
      <c r="GJQ3"/>
      <c r="GJR3"/>
      <c r="GJS3"/>
      <c r="GJT3"/>
      <c r="GJU3"/>
      <c r="GJV3"/>
      <c r="GJW3"/>
      <c r="GJX3"/>
      <c r="GJY3"/>
      <c r="GJZ3"/>
      <c r="GKA3"/>
      <c r="GKB3"/>
      <c r="GKC3"/>
      <c r="GKD3"/>
      <c r="GKE3"/>
      <c r="GKF3"/>
      <c r="GKG3"/>
      <c r="GKH3"/>
      <c r="GKI3"/>
      <c r="GKJ3"/>
      <c r="GKK3"/>
      <c r="GKL3"/>
      <c r="GKM3"/>
      <c r="GKN3"/>
      <c r="GKO3"/>
      <c r="GKP3"/>
      <c r="GKQ3"/>
      <c r="GKR3"/>
      <c r="GKS3"/>
      <c r="GKT3"/>
      <c r="GKU3"/>
      <c r="GKV3"/>
      <c r="GKW3"/>
      <c r="GKX3"/>
      <c r="GKY3"/>
      <c r="GKZ3"/>
      <c r="GLA3"/>
      <c r="GLB3"/>
      <c r="GLC3"/>
      <c r="GLD3"/>
      <c r="GLE3"/>
      <c r="GLF3"/>
      <c r="GLG3"/>
      <c r="GLH3"/>
      <c r="GLI3"/>
      <c r="GLJ3"/>
      <c r="GLK3"/>
      <c r="GLL3"/>
      <c r="GLM3"/>
      <c r="GLN3"/>
      <c r="GLO3"/>
      <c r="GLP3"/>
      <c r="GLQ3"/>
      <c r="GLR3"/>
      <c r="GLS3"/>
      <c r="GLT3"/>
      <c r="GLU3"/>
      <c r="GLV3"/>
      <c r="GLW3"/>
      <c r="GLX3"/>
      <c r="GLY3"/>
      <c r="GLZ3"/>
      <c r="GMA3"/>
      <c r="GMB3"/>
      <c r="GMC3"/>
      <c r="GMD3"/>
      <c r="GME3"/>
      <c r="GMF3"/>
      <c r="GMG3"/>
      <c r="GMH3"/>
      <c r="GMI3"/>
      <c r="GMJ3"/>
      <c r="GMK3"/>
      <c r="GML3"/>
      <c r="GMM3"/>
      <c r="GMN3"/>
      <c r="GMO3"/>
      <c r="GMP3"/>
      <c r="GMQ3"/>
      <c r="GMR3"/>
      <c r="GMS3"/>
      <c r="GMT3"/>
      <c r="GMU3"/>
      <c r="GMV3"/>
      <c r="GMW3"/>
      <c r="GMX3"/>
      <c r="GMY3"/>
      <c r="GMZ3"/>
      <c r="GNA3"/>
      <c r="GNB3"/>
      <c r="GNC3"/>
      <c r="GND3"/>
      <c r="GNE3"/>
      <c r="GNF3"/>
      <c r="GNG3"/>
      <c r="GNH3"/>
      <c r="GNI3"/>
      <c r="GNJ3"/>
      <c r="GNK3"/>
      <c r="GNL3"/>
      <c r="GNM3"/>
      <c r="GNN3"/>
      <c r="GNO3"/>
      <c r="GNP3"/>
      <c r="GNQ3"/>
      <c r="GNR3"/>
      <c r="GNS3"/>
      <c r="GNT3"/>
      <c r="GNU3"/>
      <c r="GNV3"/>
      <c r="GNW3"/>
      <c r="GNX3"/>
      <c r="GNY3"/>
      <c r="GNZ3"/>
      <c r="GOA3"/>
      <c r="GOB3"/>
      <c r="GOC3"/>
      <c r="GOD3"/>
      <c r="GOE3"/>
      <c r="GOF3"/>
      <c r="GOG3"/>
      <c r="GOH3"/>
      <c r="GOI3"/>
      <c r="GOJ3"/>
      <c r="GOK3"/>
      <c r="GOL3"/>
      <c r="GOM3"/>
      <c r="GON3"/>
      <c r="GOO3"/>
      <c r="GOP3"/>
      <c r="GOQ3"/>
      <c r="GOR3"/>
      <c r="GOS3"/>
      <c r="GOT3"/>
      <c r="GOU3"/>
      <c r="GOV3"/>
      <c r="GOW3"/>
      <c r="GOX3"/>
      <c r="GOY3"/>
      <c r="GOZ3"/>
      <c r="GPA3"/>
      <c r="GPB3"/>
      <c r="GPC3"/>
      <c r="GPD3"/>
      <c r="GPE3"/>
      <c r="GPF3"/>
      <c r="GPG3"/>
      <c r="GPH3"/>
      <c r="GPI3"/>
      <c r="GPJ3"/>
      <c r="GPK3"/>
      <c r="GPL3"/>
      <c r="GPM3"/>
      <c r="GPN3"/>
      <c r="GPO3"/>
      <c r="GPP3"/>
      <c r="GPQ3"/>
      <c r="GPR3"/>
      <c r="GPS3"/>
      <c r="GPT3"/>
      <c r="GPU3"/>
      <c r="GPV3"/>
      <c r="GPW3"/>
      <c r="GPX3"/>
      <c r="GPY3"/>
      <c r="GPZ3"/>
      <c r="GQA3"/>
      <c r="GQB3"/>
      <c r="GQC3"/>
      <c r="GQD3"/>
      <c r="GQE3"/>
      <c r="GQF3"/>
      <c r="GQG3"/>
      <c r="GQH3"/>
      <c r="GQI3"/>
      <c r="GQJ3"/>
      <c r="GQK3"/>
      <c r="GQL3"/>
      <c r="GQM3"/>
      <c r="GQN3"/>
      <c r="GQO3"/>
      <c r="GQP3"/>
      <c r="GQQ3"/>
      <c r="GQR3"/>
      <c r="GQS3"/>
      <c r="GQT3"/>
      <c r="GQU3"/>
      <c r="GQV3"/>
      <c r="GQW3"/>
      <c r="GQX3"/>
      <c r="GQY3"/>
      <c r="GQZ3"/>
      <c r="GRA3"/>
      <c r="GRB3"/>
      <c r="GRC3"/>
      <c r="GRD3"/>
      <c r="GRE3"/>
      <c r="GRF3"/>
      <c r="GRG3"/>
      <c r="GRH3"/>
      <c r="GRI3"/>
      <c r="GRJ3"/>
      <c r="GRK3"/>
      <c r="GRL3"/>
      <c r="GRM3"/>
      <c r="GRN3"/>
      <c r="GRO3"/>
      <c r="GRP3"/>
      <c r="GRQ3"/>
      <c r="GRR3"/>
      <c r="GRS3"/>
      <c r="GRT3"/>
      <c r="GRU3"/>
      <c r="GRV3"/>
      <c r="GRW3"/>
      <c r="GRX3"/>
      <c r="GRY3"/>
      <c r="GRZ3"/>
      <c r="GSA3"/>
      <c r="GSB3"/>
      <c r="GSC3"/>
      <c r="GSD3"/>
      <c r="GSE3"/>
      <c r="GSF3"/>
      <c r="GSG3"/>
      <c r="GSH3"/>
      <c r="GSI3"/>
      <c r="GSJ3"/>
      <c r="GSK3"/>
      <c r="GSL3"/>
      <c r="GSM3"/>
      <c r="GSN3"/>
      <c r="GSO3"/>
      <c r="GSP3"/>
      <c r="GSQ3"/>
      <c r="GSR3"/>
      <c r="GSS3"/>
      <c r="GST3"/>
      <c r="GSU3"/>
      <c r="GSV3"/>
      <c r="GSW3"/>
      <c r="GSX3"/>
      <c r="GSY3"/>
      <c r="GSZ3"/>
      <c r="GTA3"/>
      <c r="GTB3"/>
      <c r="GTC3"/>
      <c r="GTD3"/>
      <c r="GTE3"/>
      <c r="GTF3"/>
      <c r="GTG3"/>
      <c r="GTH3"/>
      <c r="GTI3"/>
      <c r="GTJ3"/>
      <c r="GTK3"/>
      <c r="GTL3"/>
      <c r="GTM3"/>
      <c r="GTN3"/>
      <c r="GTO3"/>
      <c r="GTP3"/>
      <c r="GTQ3"/>
      <c r="GTR3"/>
      <c r="GTS3"/>
      <c r="GTT3"/>
      <c r="GTU3"/>
      <c r="GTV3"/>
      <c r="GTW3"/>
      <c r="GTX3"/>
      <c r="GTY3"/>
      <c r="GTZ3"/>
      <c r="GUA3"/>
      <c r="GUB3"/>
      <c r="GUC3"/>
      <c r="GUD3"/>
      <c r="GUE3"/>
      <c r="GUF3"/>
      <c r="GUG3"/>
      <c r="GUH3"/>
      <c r="GUI3"/>
      <c r="GUJ3"/>
      <c r="GUK3"/>
      <c r="GUL3"/>
      <c r="GUM3"/>
      <c r="GUN3"/>
      <c r="GUO3"/>
      <c r="GUP3"/>
      <c r="GUQ3"/>
      <c r="GUR3"/>
      <c r="GUS3"/>
      <c r="GUT3"/>
      <c r="GUU3"/>
      <c r="GUV3"/>
      <c r="GUW3"/>
      <c r="GUX3"/>
      <c r="GUY3"/>
      <c r="GUZ3"/>
      <c r="GVA3"/>
      <c r="GVB3"/>
      <c r="GVC3"/>
      <c r="GVD3"/>
      <c r="GVE3"/>
      <c r="GVF3"/>
      <c r="GVG3"/>
      <c r="GVH3"/>
      <c r="GVI3"/>
      <c r="GVJ3"/>
      <c r="GVK3"/>
      <c r="GVL3"/>
      <c r="GVM3"/>
      <c r="GVN3"/>
      <c r="GVO3"/>
      <c r="GVP3"/>
      <c r="GVQ3"/>
      <c r="GVR3"/>
      <c r="GVS3"/>
      <c r="GVT3"/>
      <c r="GVU3"/>
      <c r="GVV3"/>
      <c r="GVW3"/>
      <c r="GVX3"/>
      <c r="GVY3"/>
      <c r="GVZ3"/>
      <c r="GWA3"/>
      <c r="GWB3"/>
      <c r="GWC3"/>
      <c r="GWD3"/>
      <c r="GWE3"/>
      <c r="GWF3"/>
      <c r="GWG3"/>
      <c r="GWH3"/>
      <c r="GWI3"/>
      <c r="GWJ3"/>
      <c r="GWK3"/>
      <c r="GWL3"/>
      <c r="GWM3"/>
      <c r="GWN3"/>
      <c r="GWO3"/>
      <c r="GWP3"/>
      <c r="GWQ3"/>
      <c r="GWR3"/>
      <c r="GWS3"/>
      <c r="GWT3"/>
      <c r="GWU3"/>
      <c r="GWV3"/>
      <c r="GWW3"/>
      <c r="GWX3"/>
      <c r="GWY3"/>
      <c r="GWZ3"/>
      <c r="GXA3"/>
      <c r="GXB3"/>
      <c r="GXC3"/>
      <c r="GXD3"/>
      <c r="GXE3"/>
      <c r="GXF3"/>
      <c r="GXG3"/>
      <c r="GXH3"/>
      <c r="GXI3"/>
      <c r="GXJ3"/>
      <c r="GXK3"/>
      <c r="GXL3"/>
      <c r="GXM3"/>
      <c r="GXN3"/>
      <c r="GXO3"/>
      <c r="GXP3"/>
      <c r="GXQ3"/>
      <c r="GXR3"/>
      <c r="GXS3"/>
      <c r="GXT3"/>
      <c r="GXU3"/>
      <c r="GXV3"/>
      <c r="GXW3"/>
      <c r="GXX3"/>
      <c r="GXY3"/>
      <c r="GXZ3"/>
      <c r="GYA3"/>
      <c r="GYB3"/>
      <c r="GYC3"/>
      <c r="GYD3"/>
      <c r="GYE3"/>
      <c r="GYF3"/>
      <c r="GYG3"/>
      <c r="GYH3"/>
      <c r="GYI3"/>
      <c r="GYJ3"/>
      <c r="GYK3"/>
      <c r="GYL3"/>
      <c r="GYM3"/>
      <c r="GYN3"/>
      <c r="GYO3"/>
      <c r="GYP3"/>
      <c r="GYQ3"/>
      <c r="GYR3"/>
      <c r="GYS3"/>
      <c r="GYT3"/>
      <c r="GYU3"/>
      <c r="GYV3"/>
      <c r="GYW3"/>
      <c r="GYX3"/>
      <c r="GYY3"/>
      <c r="GYZ3"/>
      <c r="GZA3"/>
      <c r="GZB3"/>
      <c r="GZC3"/>
      <c r="GZD3"/>
      <c r="GZE3"/>
      <c r="GZF3"/>
      <c r="GZG3"/>
      <c r="GZH3"/>
      <c r="GZI3"/>
      <c r="GZJ3"/>
      <c r="GZK3"/>
      <c r="GZL3"/>
      <c r="GZM3"/>
      <c r="GZN3"/>
      <c r="GZO3"/>
      <c r="GZP3"/>
      <c r="GZQ3"/>
      <c r="GZR3"/>
      <c r="GZS3"/>
      <c r="GZT3"/>
      <c r="GZU3"/>
      <c r="GZV3"/>
      <c r="GZW3"/>
      <c r="GZX3"/>
      <c r="GZY3"/>
      <c r="GZZ3"/>
      <c r="HAA3"/>
      <c r="HAB3"/>
      <c r="HAC3"/>
      <c r="HAD3"/>
      <c r="HAE3"/>
      <c r="HAF3"/>
      <c r="HAG3"/>
      <c r="HAH3"/>
      <c r="HAI3"/>
      <c r="HAJ3"/>
      <c r="HAK3"/>
      <c r="HAL3"/>
      <c r="HAM3"/>
      <c r="HAN3"/>
      <c r="HAO3"/>
      <c r="HAP3"/>
      <c r="HAQ3"/>
      <c r="HAR3"/>
      <c r="HAS3"/>
      <c r="HAT3"/>
      <c r="HAU3"/>
      <c r="HAV3"/>
      <c r="HAW3"/>
      <c r="HAX3"/>
      <c r="HAY3"/>
      <c r="HAZ3"/>
      <c r="HBA3"/>
      <c r="HBB3"/>
      <c r="HBC3"/>
      <c r="HBD3"/>
      <c r="HBE3"/>
      <c r="HBF3"/>
      <c r="HBG3"/>
      <c r="HBH3"/>
      <c r="HBI3"/>
      <c r="HBJ3"/>
      <c r="HBK3"/>
      <c r="HBL3"/>
      <c r="HBM3"/>
      <c r="HBN3"/>
      <c r="HBO3"/>
      <c r="HBP3"/>
      <c r="HBQ3"/>
      <c r="HBR3"/>
      <c r="HBS3"/>
      <c r="HBT3"/>
      <c r="HBU3"/>
      <c r="HBV3"/>
      <c r="HBW3"/>
      <c r="HBX3"/>
      <c r="HBY3"/>
      <c r="HBZ3"/>
      <c r="HCA3"/>
      <c r="HCB3"/>
      <c r="HCC3"/>
      <c r="HCD3"/>
      <c r="HCE3"/>
      <c r="HCF3"/>
      <c r="HCG3"/>
      <c r="HCH3"/>
      <c r="HCI3"/>
      <c r="HCJ3"/>
      <c r="HCK3"/>
      <c r="HCL3"/>
      <c r="HCM3"/>
      <c r="HCN3"/>
      <c r="HCO3"/>
      <c r="HCP3"/>
      <c r="HCQ3"/>
      <c r="HCR3"/>
      <c r="HCS3"/>
      <c r="HCT3"/>
      <c r="HCU3"/>
      <c r="HCV3"/>
      <c r="HCW3"/>
      <c r="HCX3"/>
      <c r="HCY3"/>
      <c r="HCZ3"/>
      <c r="HDA3"/>
      <c r="HDB3"/>
      <c r="HDC3"/>
      <c r="HDD3"/>
      <c r="HDE3"/>
      <c r="HDF3"/>
      <c r="HDG3"/>
      <c r="HDH3"/>
      <c r="HDI3"/>
      <c r="HDJ3"/>
      <c r="HDK3"/>
      <c r="HDL3"/>
      <c r="HDM3"/>
      <c r="HDN3"/>
      <c r="HDO3"/>
      <c r="HDP3"/>
      <c r="HDQ3"/>
      <c r="HDR3"/>
      <c r="HDS3"/>
      <c r="HDT3"/>
      <c r="HDU3"/>
      <c r="HDV3"/>
      <c r="HDW3"/>
      <c r="HDX3"/>
      <c r="HDY3"/>
      <c r="HDZ3"/>
      <c r="HEA3"/>
      <c r="HEB3"/>
      <c r="HEC3"/>
      <c r="HED3"/>
      <c r="HEE3"/>
      <c r="HEF3"/>
      <c r="HEG3"/>
      <c r="HEH3"/>
      <c r="HEI3"/>
      <c r="HEJ3"/>
      <c r="HEK3"/>
      <c r="HEL3"/>
      <c r="HEM3"/>
      <c r="HEN3"/>
      <c r="HEO3"/>
      <c r="HEP3"/>
      <c r="HEQ3"/>
      <c r="HER3"/>
      <c r="HES3"/>
      <c r="HET3"/>
      <c r="HEU3"/>
      <c r="HEV3"/>
      <c r="HEW3"/>
      <c r="HEX3"/>
      <c r="HEY3"/>
      <c r="HEZ3"/>
      <c r="HFA3"/>
      <c r="HFB3"/>
      <c r="HFC3"/>
      <c r="HFD3"/>
      <c r="HFE3"/>
      <c r="HFF3"/>
      <c r="HFG3"/>
      <c r="HFH3"/>
      <c r="HFI3"/>
      <c r="HFJ3"/>
      <c r="HFK3"/>
      <c r="HFL3"/>
      <c r="HFM3"/>
      <c r="HFN3"/>
      <c r="HFO3"/>
      <c r="HFP3"/>
      <c r="HFQ3"/>
      <c r="HFR3"/>
      <c r="HFS3"/>
      <c r="HFT3"/>
      <c r="HFU3"/>
      <c r="HFV3"/>
      <c r="HFW3"/>
      <c r="HFX3"/>
      <c r="HFY3"/>
      <c r="HFZ3"/>
      <c r="HGA3"/>
      <c r="HGB3"/>
      <c r="HGC3"/>
      <c r="HGD3"/>
      <c r="HGE3"/>
      <c r="HGF3"/>
      <c r="HGG3"/>
      <c r="HGH3"/>
      <c r="HGI3"/>
      <c r="HGJ3"/>
      <c r="HGK3"/>
      <c r="HGL3"/>
      <c r="HGM3"/>
      <c r="HGN3"/>
      <c r="HGO3"/>
      <c r="HGP3"/>
      <c r="HGQ3"/>
      <c r="HGR3"/>
      <c r="HGS3"/>
      <c r="HGT3"/>
      <c r="HGU3"/>
      <c r="HGV3"/>
      <c r="HGW3"/>
      <c r="HGX3"/>
      <c r="HGY3"/>
      <c r="HGZ3"/>
      <c r="HHA3"/>
      <c r="HHB3"/>
      <c r="HHC3"/>
      <c r="HHD3"/>
      <c r="HHE3"/>
      <c r="HHF3"/>
      <c r="HHG3"/>
      <c r="HHH3"/>
      <c r="HHI3"/>
      <c r="HHJ3"/>
      <c r="HHK3"/>
      <c r="HHL3"/>
      <c r="HHM3"/>
      <c r="HHN3"/>
      <c r="HHO3"/>
      <c r="HHP3"/>
      <c r="HHQ3"/>
      <c r="HHR3"/>
      <c r="HHS3"/>
      <c r="HHT3"/>
      <c r="HHU3"/>
      <c r="HHV3"/>
      <c r="HHW3"/>
      <c r="HHX3"/>
      <c r="HHY3"/>
      <c r="HHZ3"/>
      <c r="HIA3"/>
      <c r="HIB3"/>
      <c r="HIC3"/>
      <c r="HID3"/>
      <c r="HIE3"/>
      <c r="HIF3"/>
      <c r="HIG3"/>
      <c r="HIH3"/>
      <c r="HII3"/>
      <c r="HIJ3"/>
      <c r="HIK3"/>
      <c r="HIL3"/>
      <c r="HIM3"/>
      <c r="HIN3"/>
      <c r="HIO3"/>
      <c r="HIP3"/>
      <c r="HIQ3"/>
      <c r="HIR3"/>
      <c r="HIS3"/>
      <c r="HIT3"/>
      <c r="HIU3"/>
      <c r="HIV3"/>
      <c r="HIW3"/>
      <c r="HIX3"/>
      <c r="HIY3"/>
      <c r="HIZ3"/>
      <c r="HJA3"/>
      <c r="HJB3"/>
      <c r="HJC3"/>
      <c r="HJD3"/>
      <c r="HJE3"/>
      <c r="HJF3"/>
      <c r="HJG3"/>
      <c r="HJH3"/>
      <c r="HJI3"/>
      <c r="HJJ3"/>
      <c r="HJK3"/>
      <c r="HJL3"/>
      <c r="HJM3"/>
      <c r="HJN3"/>
      <c r="HJO3"/>
      <c r="HJP3"/>
      <c r="HJQ3"/>
      <c r="HJR3"/>
      <c r="HJS3"/>
      <c r="HJT3"/>
      <c r="HJU3"/>
      <c r="HJV3"/>
      <c r="HJW3"/>
      <c r="HJX3"/>
      <c r="HJY3"/>
      <c r="HJZ3"/>
      <c r="HKA3"/>
      <c r="HKB3"/>
      <c r="HKC3"/>
      <c r="HKD3"/>
      <c r="HKE3"/>
      <c r="HKF3"/>
      <c r="HKG3"/>
      <c r="HKH3"/>
      <c r="HKI3"/>
      <c r="HKJ3"/>
      <c r="HKK3"/>
      <c r="HKL3"/>
      <c r="HKM3"/>
      <c r="HKN3"/>
      <c r="HKO3"/>
      <c r="HKP3"/>
      <c r="HKQ3"/>
      <c r="HKR3"/>
      <c r="HKS3"/>
      <c r="HKT3"/>
      <c r="HKU3"/>
      <c r="HKV3"/>
      <c r="HKW3"/>
      <c r="HKX3"/>
      <c r="HKY3"/>
      <c r="HKZ3"/>
      <c r="HLA3"/>
      <c r="HLB3"/>
      <c r="HLC3"/>
      <c r="HLD3"/>
      <c r="HLE3"/>
      <c r="HLF3"/>
      <c r="HLG3"/>
      <c r="HLH3"/>
      <c r="HLI3"/>
      <c r="HLJ3"/>
      <c r="HLK3"/>
      <c r="HLL3"/>
      <c r="HLM3"/>
      <c r="HLN3"/>
      <c r="HLO3"/>
      <c r="HLP3"/>
      <c r="HLQ3"/>
      <c r="HLR3"/>
      <c r="HLS3"/>
      <c r="HLT3"/>
      <c r="HLU3"/>
      <c r="HLV3"/>
      <c r="HLW3"/>
      <c r="HLX3"/>
      <c r="HLY3"/>
      <c r="HLZ3"/>
      <c r="HMA3"/>
      <c r="HMB3"/>
      <c r="HMC3"/>
      <c r="HMD3"/>
      <c r="HME3"/>
      <c r="HMF3"/>
      <c r="HMG3"/>
      <c r="HMH3"/>
      <c r="HMI3"/>
      <c r="HMJ3"/>
      <c r="HMK3"/>
      <c r="HML3"/>
      <c r="HMM3"/>
      <c r="HMN3"/>
      <c r="HMO3"/>
      <c r="HMP3"/>
      <c r="HMQ3"/>
      <c r="HMR3"/>
      <c r="HMS3"/>
      <c r="HMT3"/>
      <c r="HMU3"/>
      <c r="HMV3"/>
      <c r="HMW3"/>
      <c r="HMX3"/>
      <c r="HMY3"/>
      <c r="HMZ3"/>
      <c r="HNA3"/>
      <c r="HNB3"/>
      <c r="HNC3"/>
      <c r="HND3"/>
      <c r="HNE3"/>
      <c r="HNF3"/>
      <c r="HNG3"/>
      <c r="HNH3"/>
      <c r="HNI3"/>
      <c r="HNJ3"/>
      <c r="HNK3"/>
      <c r="HNL3"/>
      <c r="HNM3"/>
      <c r="HNN3"/>
      <c r="HNO3"/>
      <c r="HNP3"/>
      <c r="HNQ3"/>
      <c r="HNR3"/>
      <c r="HNS3"/>
      <c r="HNT3"/>
      <c r="HNU3"/>
      <c r="HNV3"/>
      <c r="HNW3"/>
      <c r="HNX3"/>
      <c r="HNY3"/>
      <c r="HNZ3"/>
      <c r="HOA3"/>
      <c r="HOB3"/>
      <c r="HOC3"/>
      <c r="HOD3"/>
      <c r="HOE3"/>
      <c r="HOF3"/>
      <c r="HOG3"/>
      <c r="HOH3"/>
      <c r="HOI3"/>
      <c r="HOJ3"/>
      <c r="HOK3"/>
      <c r="HOL3"/>
      <c r="HOM3"/>
      <c r="HON3"/>
      <c r="HOO3"/>
      <c r="HOP3"/>
      <c r="HOQ3"/>
      <c r="HOR3"/>
      <c r="HOS3"/>
      <c r="HOT3"/>
      <c r="HOU3"/>
      <c r="HOV3"/>
      <c r="HOW3"/>
      <c r="HOX3"/>
      <c r="HOY3"/>
      <c r="HOZ3"/>
      <c r="HPA3"/>
      <c r="HPB3"/>
      <c r="HPC3"/>
      <c r="HPD3"/>
      <c r="HPE3"/>
      <c r="HPF3"/>
      <c r="HPG3"/>
      <c r="HPH3"/>
      <c r="HPI3"/>
      <c r="HPJ3"/>
      <c r="HPK3"/>
      <c r="HPL3"/>
      <c r="HPM3"/>
      <c r="HPN3"/>
      <c r="HPO3"/>
      <c r="HPP3"/>
      <c r="HPQ3"/>
      <c r="HPR3"/>
      <c r="HPS3"/>
      <c r="HPT3"/>
      <c r="HPU3"/>
      <c r="HPV3"/>
      <c r="HPW3"/>
      <c r="HPX3"/>
      <c r="HPY3"/>
      <c r="HPZ3"/>
      <c r="HQA3"/>
      <c r="HQB3"/>
      <c r="HQC3"/>
      <c r="HQD3"/>
      <c r="HQE3"/>
      <c r="HQF3"/>
      <c r="HQG3"/>
      <c r="HQH3"/>
      <c r="HQI3"/>
      <c r="HQJ3"/>
      <c r="HQK3"/>
      <c r="HQL3"/>
      <c r="HQM3"/>
      <c r="HQN3"/>
      <c r="HQO3"/>
      <c r="HQP3"/>
      <c r="HQQ3"/>
      <c r="HQR3"/>
      <c r="HQS3"/>
      <c r="HQT3"/>
      <c r="HQU3"/>
      <c r="HQV3"/>
      <c r="HQW3"/>
      <c r="HQX3"/>
      <c r="HQY3"/>
      <c r="HQZ3"/>
      <c r="HRA3"/>
      <c r="HRB3"/>
      <c r="HRC3"/>
      <c r="HRD3"/>
      <c r="HRE3"/>
      <c r="HRF3"/>
      <c r="HRG3"/>
      <c r="HRH3"/>
      <c r="HRI3"/>
      <c r="HRJ3"/>
      <c r="HRK3"/>
      <c r="HRL3"/>
      <c r="HRM3"/>
      <c r="HRN3"/>
      <c r="HRO3"/>
      <c r="HRP3"/>
      <c r="HRQ3"/>
      <c r="HRR3"/>
      <c r="HRS3"/>
      <c r="HRT3"/>
      <c r="HRU3"/>
      <c r="HRV3"/>
      <c r="HRW3"/>
      <c r="HRX3"/>
      <c r="HRY3"/>
      <c r="HRZ3"/>
      <c r="HSA3"/>
      <c r="HSB3"/>
      <c r="HSC3"/>
      <c r="HSD3"/>
      <c r="HSE3"/>
      <c r="HSF3"/>
      <c r="HSG3"/>
      <c r="HSH3"/>
      <c r="HSI3"/>
      <c r="HSJ3"/>
      <c r="HSK3"/>
      <c r="HSL3"/>
      <c r="HSM3"/>
      <c r="HSN3"/>
      <c r="HSO3"/>
      <c r="HSP3"/>
      <c r="HSQ3"/>
      <c r="HSR3"/>
      <c r="HSS3"/>
      <c r="HST3"/>
      <c r="HSU3"/>
      <c r="HSV3"/>
      <c r="HSW3"/>
      <c r="HSX3"/>
      <c r="HSY3"/>
      <c r="HSZ3"/>
      <c r="HTA3"/>
      <c r="HTB3"/>
      <c r="HTC3"/>
      <c r="HTD3"/>
      <c r="HTE3"/>
      <c r="HTF3"/>
      <c r="HTG3"/>
      <c r="HTH3"/>
      <c r="HTI3"/>
      <c r="HTJ3"/>
      <c r="HTK3"/>
      <c r="HTL3"/>
      <c r="HTM3"/>
      <c r="HTN3"/>
      <c r="HTO3"/>
      <c r="HTP3"/>
      <c r="HTQ3"/>
      <c r="HTR3"/>
      <c r="HTS3"/>
      <c r="HTT3"/>
      <c r="HTU3"/>
      <c r="HTV3"/>
      <c r="HTW3"/>
      <c r="HTX3"/>
      <c r="HTY3"/>
      <c r="HTZ3"/>
      <c r="HUA3"/>
      <c r="HUB3"/>
      <c r="HUC3"/>
      <c r="HUD3"/>
      <c r="HUE3"/>
      <c r="HUF3"/>
      <c r="HUG3"/>
      <c r="HUH3"/>
      <c r="HUI3"/>
      <c r="HUJ3"/>
      <c r="HUK3"/>
      <c r="HUL3"/>
      <c r="HUM3"/>
      <c r="HUN3"/>
      <c r="HUO3"/>
      <c r="HUP3"/>
      <c r="HUQ3"/>
      <c r="HUR3"/>
      <c r="HUS3"/>
      <c r="HUT3"/>
      <c r="HUU3"/>
      <c r="HUV3"/>
      <c r="HUW3"/>
      <c r="HUX3"/>
      <c r="HUY3"/>
      <c r="HUZ3"/>
      <c r="HVA3"/>
      <c r="HVB3"/>
      <c r="HVC3"/>
      <c r="HVD3"/>
      <c r="HVE3"/>
      <c r="HVF3"/>
      <c r="HVG3"/>
      <c r="HVH3"/>
      <c r="HVI3"/>
      <c r="HVJ3"/>
      <c r="HVK3"/>
      <c r="HVL3"/>
      <c r="HVM3"/>
      <c r="HVN3"/>
      <c r="HVO3"/>
      <c r="HVP3"/>
      <c r="HVQ3"/>
      <c r="HVR3"/>
      <c r="HVS3"/>
      <c r="HVT3"/>
      <c r="HVU3"/>
      <c r="HVV3"/>
      <c r="HVW3"/>
      <c r="HVX3"/>
      <c r="HVY3"/>
      <c r="HVZ3"/>
      <c r="HWA3"/>
      <c r="HWB3"/>
      <c r="HWC3"/>
      <c r="HWD3"/>
      <c r="HWE3"/>
      <c r="HWF3"/>
      <c r="HWG3"/>
      <c r="HWH3"/>
      <c r="HWI3"/>
      <c r="HWJ3"/>
      <c r="HWK3"/>
      <c r="HWL3"/>
      <c r="HWM3"/>
      <c r="HWN3"/>
      <c r="HWO3"/>
      <c r="HWP3"/>
      <c r="HWQ3"/>
      <c r="HWR3"/>
      <c r="HWS3"/>
      <c r="HWT3"/>
      <c r="HWU3"/>
      <c r="HWV3"/>
      <c r="HWW3"/>
      <c r="HWX3"/>
      <c r="HWY3"/>
      <c r="HWZ3"/>
      <c r="HXA3"/>
      <c r="HXB3"/>
      <c r="HXC3"/>
      <c r="HXD3"/>
      <c r="HXE3"/>
      <c r="HXF3"/>
      <c r="HXG3"/>
      <c r="HXH3"/>
      <c r="HXI3"/>
      <c r="HXJ3"/>
      <c r="HXK3"/>
      <c r="HXL3"/>
      <c r="HXM3"/>
      <c r="HXN3"/>
      <c r="HXO3"/>
      <c r="HXP3"/>
      <c r="HXQ3"/>
      <c r="HXR3"/>
      <c r="HXS3"/>
      <c r="HXT3"/>
      <c r="HXU3"/>
      <c r="HXV3"/>
      <c r="HXW3"/>
      <c r="HXX3"/>
      <c r="HXY3"/>
      <c r="HXZ3"/>
      <c r="HYA3"/>
      <c r="HYB3"/>
      <c r="HYC3"/>
      <c r="HYD3"/>
      <c r="HYE3"/>
      <c r="HYF3"/>
      <c r="HYG3"/>
      <c r="HYH3"/>
      <c r="HYI3"/>
      <c r="HYJ3"/>
      <c r="HYK3"/>
      <c r="HYL3"/>
      <c r="HYM3"/>
      <c r="HYN3"/>
      <c r="HYO3"/>
      <c r="HYP3"/>
      <c r="HYQ3"/>
      <c r="HYR3"/>
      <c r="HYS3"/>
      <c r="HYT3"/>
      <c r="HYU3"/>
      <c r="HYV3"/>
      <c r="HYW3"/>
      <c r="HYX3"/>
      <c r="HYY3"/>
      <c r="HYZ3"/>
      <c r="HZA3"/>
      <c r="HZB3"/>
      <c r="HZC3"/>
      <c r="HZD3"/>
      <c r="HZE3"/>
      <c r="HZF3"/>
      <c r="HZG3"/>
      <c r="HZH3"/>
      <c r="HZI3"/>
      <c r="HZJ3"/>
      <c r="HZK3"/>
      <c r="HZL3"/>
      <c r="HZM3"/>
      <c r="HZN3"/>
      <c r="HZO3"/>
      <c r="HZP3"/>
      <c r="HZQ3"/>
      <c r="HZR3"/>
      <c r="HZS3"/>
      <c r="HZT3"/>
      <c r="HZU3"/>
      <c r="HZV3"/>
      <c r="HZW3"/>
      <c r="HZX3"/>
      <c r="HZY3"/>
      <c r="HZZ3"/>
      <c r="IAA3"/>
      <c r="IAB3"/>
      <c r="IAC3"/>
      <c r="IAD3"/>
      <c r="IAE3"/>
      <c r="IAF3"/>
      <c r="IAG3"/>
      <c r="IAH3"/>
      <c r="IAI3"/>
      <c r="IAJ3"/>
      <c r="IAK3"/>
      <c r="IAL3"/>
      <c r="IAM3"/>
      <c r="IAN3"/>
      <c r="IAO3"/>
      <c r="IAP3"/>
      <c r="IAQ3"/>
      <c r="IAR3"/>
      <c r="IAS3"/>
      <c r="IAT3"/>
      <c r="IAU3"/>
      <c r="IAV3"/>
      <c r="IAW3"/>
      <c r="IAX3"/>
      <c r="IAY3"/>
      <c r="IAZ3"/>
      <c r="IBA3"/>
      <c r="IBB3"/>
      <c r="IBC3"/>
      <c r="IBD3"/>
      <c r="IBE3"/>
      <c r="IBF3"/>
      <c r="IBG3"/>
      <c r="IBH3"/>
      <c r="IBI3"/>
      <c r="IBJ3"/>
      <c r="IBK3"/>
      <c r="IBL3"/>
      <c r="IBM3"/>
      <c r="IBN3"/>
      <c r="IBO3"/>
      <c r="IBP3"/>
      <c r="IBQ3"/>
      <c r="IBR3"/>
      <c r="IBS3"/>
      <c r="IBT3"/>
      <c r="IBU3"/>
      <c r="IBV3"/>
      <c r="IBW3"/>
      <c r="IBX3"/>
      <c r="IBY3"/>
      <c r="IBZ3"/>
      <c r="ICA3"/>
      <c r="ICB3"/>
      <c r="ICC3"/>
      <c r="ICD3"/>
      <c r="ICE3"/>
      <c r="ICF3"/>
      <c r="ICG3"/>
      <c r="ICH3"/>
      <c r="ICI3"/>
      <c r="ICJ3"/>
      <c r="ICK3"/>
      <c r="ICL3"/>
      <c r="ICM3"/>
      <c r="ICN3"/>
      <c r="ICO3"/>
      <c r="ICP3"/>
      <c r="ICQ3"/>
      <c r="ICR3"/>
      <c r="ICS3"/>
      <c r="ICT3"/>
      <c r="ICU3"/>
      <c r="ICV3"/>
      <c r="ICW3"/>
      <c r="ICX3"/>
      <c r="ICY3"/>
      <c r="ICZ3"/>
      <c r="IDA3"/>
      <c r="IDB3"/>
      <c r="IDC3"/>
      <c r="IDD3"/>
      <c r="IDE3"/>
      <c r="IDF3"/>
      <c r="IDG3"/>
      <c r="IDH3"/>
      <c r="IDI3"/>
      <c r="IDJ3"/>
      <c r="IDK3"/>
      <c r="IDL3"/>
      <c r="IDM3"/>
      <c r="IDN3"/>
      <c r="IDO3"/>
      <c r="IDP3"/>
      <c r="IDQ3"/>
      <c r="IDR3"/>
      <c r="IDS3"/>
      <c r="IDT3"/>
      <c r="IDU3"/>
      <c r="IDV3"/>
      <c r="IDW3"/>
      <c r="IDX3"/>
      <c r="IDY3"/>
      <c r="IDZ3"/>
      <c r="IEA3"/>
      <c r="IEB3"/>
      <c r="IEC3"/>
      <c r="IED3"/>
      <c r="IEE3"/>
      <c r="IEF3"/>
      <c r="IEG3"/>
      <c r="IEH3"/>
      <c r="IEI3"/>
      <c r="IEJ3"/>
      <c r="IEK3"/>
      <c r="IEL3"/>
      <c r="IEM3"/>
      <c r="IEN3"/>
      <c r="IEO3"/>
      <c r="IEP3"/>
      <c r="IEQ3"/>
      <c r="IER3"/>
      <c r="IES3"/>
      <c r="IET3"/>
      <c r="IEU3"/>
      <c r="IEV3"/>
      <c r="IEW3"/>
      <c r="IEX3"/>
      <c r="IEY3"/>
      <c r="IEZ3"/>
      <c r="IFA3"/>
      <c r="IFB3"/>
      <c r="IFC3"/>
      <c r="IFD3"/>
      <c r="IFE3"/>
      <c r="IFF3"/>
      <c r="IFG3"/>
      <c r="IFH3"/>
      <c r="IFI3"/>
      <c r="IFJ3"/>
      <c r="IFK3"/>
      <c r="IFL3"/>
      <c r="IFM3"/>
      <c r="IFN3"/>
      <c r="IFO3"/>
      <c r="IFP3"/>
      <c r="IFQ3"/>
      <c r="IFR3"/>
      <c r="IFS3"/>
      <c r="IFT3"/>
      <c r="IFU3"/>
      <c r="IFV3"/>
      <c r="IFW3"/>
      <c r="IFX3"/>
      <c r="IFY3"/>
      <c r="IFZ3"/>
      <c r="IGA3"/>
      <c r="IGB3"/>
      <c r="IGC3"/>
      <c r="IGD3"/>
      <c r="IGE3"/>
      <c r="IGF3"/>
      <c r="IGG3"/>
      <c r="IGH3"/>
      <c r="IGI3"/>
      <c r="IGJ3"/>
      <c r="IGK3"/>
      <c r="IGL3"/>
      <c r="IGM3"/>
      <c r="IGN3"/>
      <c r="IGO3"/>
      <c r="IGP3"/>
      <c r="IGQ3"/>
      <c r="IGR3"/>
      <c r="IGS3"/>
      <c r="IGT3"/>
      <c r="IGU3"/>
      <c r="IGV3"/>
      <c r="IGW3"/>
      <c r="IGX3"/>
      <c r="IGY3"/>
      <c r="IGZ3"/>
      <c r="IHA3"/>
      <c r="IHB3"/>
      <c r="IHC3"/>
      <c r="IHD3"/>
      <c r="IHE3"/>
      <c r="IHF3"/>
      <c r="IHG3"/>
      <c r="IHH3"/>
      <c r="IHI3"/>
      <c r="IHJ3"/>
      <c r="IHK3"/>
      <c r="IHL3"/>
      <c r="IHM3"/>
      <c r="IHN3"/>
      <c r="IHO3"/>
      <c r="IHP3"/>
      <c r="IHQ3"/>
      <c r="IHR3"/>
      <c r="IHS3"/>
      <c r="IHT3"/>
      <c r="IHU3"/>
      <c r="IHV3"/>
      <c r="IHW3"/>
      <c r="IHX3"/>
      <c r="IHY3"/>
      <c r="IHZ3"/>
      <c r="IIA3"/>
      <c r="IIB3"/>
      <c r="IIC3"/>
      <c r="IID3"/>
      <c r="IIE3"/>
      <c r="IIF3"/>
      <c r="IIG3"/>
      <c r="IIH3"/>
      <c r="III3"/>
      <c r="IIJ3"/>
      <c r="IIK3"/>
      <c r="IIL3"/>
      <c r="IIM3"/>
      <c r="IIN3"/>
      <c r="IIO3"/>
      <c r="IIP3"/>
      <c r="IIQ3"/>
      <c r="IIR3"/>
      <c r="IIS3"/>
      <c r="IIT3"/>
      <c r="IIU3"/>
      <c r="IIV3"/>
      <c r="IIW3"/>
      <c r="IIX3"/>
      <c r="IIY3"/>
      <c r="IIZ3"/>
      <c r="IJA3"/>
      <c r="IJB3"/>
      <c r="IJC3"/>
      <c r="IJD3"/>
      <c r="IJE3"/>
      <c r="IJF3"/>
      <c r="IJG3"/>
      <c r="IJH3"/>
      <c r="IJI3"/>
      <c r="IJJ3"/>
      <c r="IJK3"/>
      <c r="IJL3"/>
      <c r="IJM3"/>
      <c r="IJN3"/>
      <c r="IJO3"/>
      <c r="IJP3"/>
      <c r="IJQ3"/>
      <c r="IJR3"/>
      <c r="IJS3"/>
      <c r="IJT3"/>
      <c r="IJU3"/>
      <c r="IJV3"/>
      <c r="IJW3"/>
      <c r="IJX3"/>
      <c r="IJY3"/>
      <c r="IJZ3"/>
      <c r="IKA3"/>
      <c r="IKB3"/>
      <c r="IKC3"/>
      <c r="IKD3"/>
      <c r="IKE3"/>
      <c r="IKF3"/>
      <c r="IKG3"/>
      <c r="IKH3"/>
      <c r="IKI3"/>
      <c r="IKJ3"/>
      <c r="IKK3"/>
      <c r="IKL3"/>
      <c r="IKM3"/>
      <c r="IKN3"/>
      <c r="IKO3"/>
      <c r="IKP3"/>
      <c r="IKQ3"/>
      <c r="IKR3"/>
      <c r="IKS3"/>
      <c r="IKT3"/>
      <c r="IKU3"/>
      <c r="IKV3"/>
      <c r="IKW3"/>
      <c r="IKX3"/>
      <c r="IKY3"/>
      <c r="IKZ3"/>
      <c r="ILA3"/>
      <c r="ILB3"/>
      <c r="ILC3"/>
      <c r="ILD3"/>
      <c r="ILE3"/>
      <c r="ILF3"/>
      <c r="ILG3"/>
      <c r="ILH3"/>
      <c r="ILI3"/>
      <c r="ILJ3"/>
      <c r="ILK3"/>
      <c r="ILL3"/>
      <c r="ILM3"/>
      <c r="ILN3"/>
      <c r="ILO3"/>
      <c r="ILP3"/>
      <c r="ILQ3"/>
      <c r="ILR3"/>
      <c r="ILS3"/>
      <c r="ILT3"/>
      <c r="ILU3"/>
      <c r="ILV3"/>
      <c r="ILW3"/>
      <c r="ILX3"/>
      <c r="ILY3"/>
      <c r="ILZ3"/>
      <c r="IMA3"/>
      <c r="IMB3"/>
      <c r="IMC3"/>
      <c r="IMD3"/>
      <c r="IME3"/>
      <c r="IMF3"/>
      <c r="IMG3"/>
      <c r="IMH3"/>
      <c r="IMI3"/>
      <c r="IMJ3"/>
      <c r="IMK3"/>
      <c r="IML3"/>
      <c r="IMM3"/>
      <c r="IMN3"/>
      <c r="IMO3"/>
      <c r="IMP3"/>
      <c r="IMQ3"/>
      <c r="IMR3"/>
      <c r="IMS3"/>
      <c r="IMT3"/>
      <c r="IMU3"/>
      <c r="IMV3"/>
      <c r="IMW3"/>
      <c r="IMX3"/>
      <c r="IMY3"/>
      <c r="IMZ3"/>
      <c r="INA3"/>
      <c r="INB3"/>
      <c r="INC3"/>
      <c r="IND3"/>
      <c r="INE3"/>
      <c r="INF3"/>
      <c r="ING3"/>
      <c r="INH3"/>
      <c r="INI3"/>
      <c r="INJ3"/>
      <c r="INK3"/>
      <c r="INL3"/>
      <c r="INM3"/>
      <c r="INN3"/>
      <c r="INO3"/>
      <c r="INP3"/>
      <c r="INQ3"/>
      <c r="INR3"/>
      <c r="INS3"/>
      <c r="INT3"/>
      <c r="INU3"/>
      <c r="INV3"/>
      <c r="INW3"/>
      <c r="INX3"/>
      <c r="INY3"/>
      <c r="INZ3"/>
      <c r="IOA3"/>
      <c r="IOB3"/>
      <c r="IOC3"/>
      <c r="IOD3"/>
      <c r="IOE3"/>
      <c r="IOF3"/>
      <c r="IOG3"/>
      <c r="IOH3"/>
      <c r="IOI3"/>
      <c r="IOJ3"/>
      <c r="IOK3"/>
      <c r="IOL3"/>
      <c r="IOM3"/>
      <c r="ION3"/>
      <c r="IOO3"/>
      <c r="IOP3"/>
      <c r="IOQ3"/>
      <c r="IOR3"/>
      <c r="IOS3"/>
      <c r="IOT3"/>
      <c r="IOU3"/>
      <c r="IOV3"/>
      <c r="IOW3"/>
      <c r="IOX3"/>
      <c r="IOY3"/>
      <c r="IOZ3"/>
      <c r="IPA3"/>
      <c r="IPB3"/>
      <c r="IPC3"/>
      <c r="IPD3"/>
      <c r="IPE3"/>
      <c r="IPF3"/>
      <c r="IPG3"/>
      <c r="IPH3"/>
      <c r="IPI3"/>
      <c r="IPJ3"/>
      <c r="IPK3"/>
      <c r="IPL3"/>
      <c r="IPM3"/>
      <c r="IPN3"/>
      <c r="IPO3"/>
      <c r="IPP3"/>
      <c r="IPQ3"/>
      <c r="IPR3"/>
      <c r="IPS3"/>
      <c r="IPT3"/>
      <c r="IPU3"/>
      <c r="IPV3"/>
      <c r="IPW3"/>
      <c r="IPX3"/>
      <c r="IPY3"/>
      <c r="IPZ3"/>
      <c r="IQA3"/>
      <c r="IQB3"/>
      <c r="IQC3"/>
      <c r="IQD3"/>
      <c r="IQE3"/>
      <c r="IQF3"/>
      <c r="IQG3"/>
      <c r="IQH3"/>
      <c r="IQI3"/>
      <c r="IQJ3"/>
      <c r="IQK3"/>
      <c r="IQL3"/>
      <c r="IQM3"/>
      <c r="IQN3"/>
      <c r="IQO3"/>
      <c r="IQP3"/>
      <c r="IQQ3"/>
      <c r="IQR3"/>
      <c r="IQS3"/>
      <c r="IQT3"/>
      <c r="IQU3"/>
      <c r="IQV3"/>
      <c r="IQW3"/>
      <c r="IQX3"/>
      <c r="IQY3"/>
      <c r="IQZ3"/>
      <c r="IRA3"/>
      <c r="IRB3"/>
      <c r="IRC3"/>
      <c r="IRD3"/>
      <c r="IRE3"/>
      <c r="IRF3"/>
      <c r="IRG3"/>
      <c r="IRH3"/>
      <c r="IRI3"/>
      <c r="IRJ3"/>
      <c r="IRK3"/>
      <c r="IRL3"/>
      <c r="IRM3"/>
      <c r="IRN3"/>
      <c r="IRO3"/>
      <c r="IRP3"/>
      <c r="IRQ3"/>
      <c r="IRR3"/>
      <c r="IRS3"/>
      <c r="IRT3"/>
      <c r="IRU3"/>
      <c r="IRV3"/>
      <c r="IRW3"/>
      <c r="IRX3"/>
      <c r="IRY3"/>
      <c r="IRZ3"/>
      <c r="ISA3"/>
      <c r="ISB3"/>
      <c r="ISC3"/>
      <c r="ISD3"/>
      <c r="ISE3"/>
      <c r="ISF3"/>
      <c r="ISG3"/>
      <c r="ISH3"/>
      <c r="ISI3"/>
      <c r="ISJ3"/>
      <c r="ISK3"/>
      <c r="ISL3"/>
      <c r="ISM3"/>
      <c r="ISN3"/>
      <c r="ISO3"/>
      <c r="ISP3"/>
      <c r="ISQ3"/>
      <c r="ISR3"/>
      <c r="ISS3"/>
      <c r="IST3"/>
      <c r="ISU3"/>
      <c r="ISV3"/>
      <c r="ISW3"/>
      <c r="ISX3"/>
      <c r="ISY3"/>
      <c r="ISZ3"/>
      <c r="ITA3"/>
      <c r="ITB3"/>
      <c r="ITC3"/>
      <c r="ITD3"/>
      <c r="ITE3"/>
      <c r="ITF3"/>
      <c r="ITG3"/>
      <c r="ITH3"/>
      <c r="ITI3"/>
      <c r="ITJ3"/>
      <c r="ITK3"/>
      <c r="ITL3"/>
      <c r="ITM3"/>
      <c r="ITN3"/>
      <c r="ITO3"/>
      <c r="ITP3"/>
      <c r="ITQ3"/>
      <c r="ITR3"/>
      <c r="ITS3"/>
      <c r="ITT3"/>
      <c r="ITU3"/>
      <c r="ITV3"/>
      <c r="ITW3"/>
      <c r="ITX3"/>
      <c r="ITY3"/>
      <c r="ITZ3"/>
      <c r="IUA3"/>
      <c r="IUB3"/>
      <c r="IUC3"/>
      <c r="IUD3"/>
      <c r="IUE3"/>
      <c r="IUF3"/>
      <c r="IUG3"/>
      <c r="IUH3"/>
      <c r="IUI3"/>
      <c r="IUJ3"/>
      <c r="IUK3"/>
      <c r="IUL3"/>
      <c r="IUM3"/>
      <c r="IUN3"/>
      <c r="IUO3"/>
      <c r="IUP3"/>
      <c r="IUQ3"/>
      <c r="IUR3"/>
      <c r="IUS3"/>
      <c r="IUT3"/>
      <c r="IUU3"/>
      <c r="IUV3"/>
      <c r="IUW3"/>
      <c r="IUX3"/>
      <c r="IUY3"/>
      <c r="IUZ3"/>
      <c r="IVA3"/>
      <c r="IVB3"/>
      <c r="IVC3"/>
      <c r="IVD3"/>
      <c r="IVE3"/>
      <c r="IVF3"/>
      <c r="IVG3"/>
      <c r="IVH3"/>
      <c r="IVI3"/>
      <c r="IVJ3"/>
      <c r="IVK3"/>
      <c r="IVL3"/>
      <c r="IVM3"/>
      <c r="IVN3"/>
      <c r="IVO3"/>
      <c r="IVP3"/>
      <c r="IVQ3"/>
      <c r="IVR3"/>
      <c r="IVS3"/>
      <c r="IVT3"/>
      <c r="IVU3"/>
      <c r="IVV3"/>
      <c r="IVW3"/>
      <c r="IVX3"/>
      <c r="IVY3"/>
      <c r="IVZ3"/>
      <c r="IWA3"/>
      <c r="IWB3"/>
      <c r="IWC3"/>
      <c r="IWD3"/>
      <c r="IWE3"/>
      <c r="IWF3"/>
      <c r="IWG3"/>
      <c r="IWH3"/>
      <c r="IWI3"/>
      <c r="IWJ3"/>
      <c r="IWK3"/>
      <c r="IWL3"/>
      <c r="IWM3"/>
      <c r="IWN3"/>
      <c r="IWO3"/>
      <c r="IWP3"/>
      <c r="IWQ3"/>
      <c r="IWR3"/>
      <c r="IWS3"/>
      <c r="IWT3"/>
      <c r="IWU3"/>
      <c r="IWV3"/>
      <c r="IWW3"/>
      <c r="IWX3"/>
      <c r="IWY3"/>
      <c r="IWZ3"/>
      <c r="IXA3"/>
      <c r="IXB3"/>
      <c r="IXC3"/>
      <c r="IXD3"/>
      <c r="IXE3"/>
      <c r="IXF3"/>
      <c r="IXG3"/>
      <c r="IXH3"/>
      <c r="IXI3"/>
      <c r="IXJ3"/>
      <c r="IXK3"/>
      <c r="IXL3"/>
      <c r="IXM3"/>
      <c r="IXN3"/>
      <c r="IXO3"/>
      <c r="IXP3"/>
      <c r="IXQ3"/>
      <c r="IXR3"/>
      <c r="IXS3"/>
      <c r="IXT3"/>
      <c r="IXU3"/>
      <c r="IXV3"/>
      <c r="IXW3"/>
      <c r="IXX3"/>
      <c r="IXY3"/>
      <c r="IXZ3"/>
      <c r="IYA3"/>
      <c r="IYB3"/>
      <c r="IYC3"/>
      <c r="IYD3"/>
      <c r="IYE3"/>
      <c r="IYF3"/>
      <c r="IYG3"/>
      <c r="IYH3"/>
      <c r="IYI3"/>
      <c r="IYJ3"/>
      <c r="IYK3"/>
      <c r="IYL3"/>
      <c r="IYM3"/>
      <c r="IYN3"/>
      <c r="IYO3"/>
      <c r="IYP3"/>
      <c r="IYQ3"/>
      <c r="IYR3"/>
      <c r="IYS3"/>
      <c r="IYT3"/>
      <c r="IYU3"/>
      <c r="IYV3"/>
      <c r="IYW3"/>
      <c r="IYX3"/>
      <c r="IYY3"/>
      <c r="IYZ3"/>
      <c r="IZA3"/>
      <c r="IZB3"/>
      <c r="IZC3"/>
      <c r="IZD3"/>
      <c r="IZE3"/>
      <c r="IZF3"/>
      <c r="IZG3"/>
      <c r="IZH3"/>
      <c r="IZI3"/>
      <c r="IZJ3"/>
      <c r="IZK3"/>
      <c r="IZL3"/>
      <c r="IZM3"/>
      <c r="IZN3"/>
      <c r="IZO3"/>
      <c r="IZP3"/>
      <c r="IZQ3"/>
      <c r="IZR3"/>
      <c r="IZS3"/>
      <c r="IZT3"/>
      <c r="IZU3"/>
      <c r="IZV3"/>
      <c r="IZW3"/>
      <c r="IZX3"/>
      <c r="IZY3"/>
      <c r="IZZ3"/>
      <c r="JAA3"/>
      <c r="JAB3"/>
      <c r="JAC3"/>
      <c r="JAD3"/>
      <c r="JAE3"/>
      <c r="JAF3"/>
      <c r="JAG3"/>
      <c r="JAH3"/>
      <c r="JAI3"/>
      <c r="JAJ3"/>
      <c r="JAK3"/>
      <c r="JAL3"/>
      <c r="JAM3"/>
      <c r="JAN3"/>
      <c r="JAO3"/>
      <c r="JAP3"/>
      <c r="JAQ3"/>
      <c r="JAR3"/>
      <c r="JAS3"/>
      <c r="JAT3"/>
      <c r="JAU3"/>
      <c r="JAV3"/>
      <c r="JAW3"/>
      <c r="JAX3"/>
      <c r="JAY3"/>
      <c r="JAZ3"/>
      <c r="JBA3"/>
      <c r="JBB3"/>
      <c r="JBC3"/>
      <c r="JBD3"/>
      <c r="JBE3"/>
      <c r="JBF3"/>
      <c r="JBG3"/>
      <c r="JBH3"/>
      <c r="JBI3"/>
      <c r="JBJ3"/>
      <c r="JBK3"/>
      <c r="JBL3"/>
      <c r="JBM3"/>
      <c r="JBN3"/>
      <c r="JBO3"/>
      <c r="JBP3"/>
      <c r="JBQ3"/>
      <c r="JBR3"/>
      <c r="JBS3"/>
      <c r="JBT3"/>
      <c r="JBU3"/>
      <c r="JBV3"/>
      <c r="JBW3"/>
      <c r="JBX3"/>
      <c r="JBY3"/>
      <c r="JBZ3"/>
      <c r="JCA3"/>
      <c r="JCB3"/>
      <c r="JCC3"/>
      <c r="JCD3"/>
      <c r="JCE3"/>
      <c r="JCF3"/>
      <c r="JCG3"/>
      <c r="JCH3"/>
      <c r="JCI3"/>
      <c r="JCJ3"/>
      <c r="JCK3"/>
      <c r="JCL3"/>
      <c r="JCM3"/>
      <c r="JCN3"/>
      <c r="JCO3"/>
      <c r="JCP3"/>
      <c r="JCQ3"/>
      <c r="JCR3"/>
      <c r="JCS3"/>
      <c r="JCT3"/>
      <c r="JCU3"/>
      <c r="JCV3"/>
      <c r="JCW3"/>
      <c r="JCX3"/>
      <c r="JCY3"/>
      <c r="JCZ3"/>
      <c r="JDA3"/>
      <c r="JDB3"/>
      <c r="JDC3"/>
      <c r="JDD3"/>
      <c r="JDE3"/>
      <c r="JDF3"/>
      <c r="JDG3"/>
      <c r="JDH3"/>
      <c r="JDI3"/>
      <c r="JDJ3"/>
      <c r="JDK3"/>
      <c r="JDL3"/>
      <c r="JDM3"/>
      <c r="JDN3"/>
      <c r="JDO3"/>
      <c r="JDP3"/>
      <c r="JDQ3"/>
      <c r="JDR3"/>
      <c r="JDS3"/>
      <c r="JDT3"/>
      <c r="JDU3"/>
      <c r="JDV3"/>
      <c r="JDW3"/>
      <c r="JDX3"/>
      <c r="JDY3"/>
      <c r="JDZ3"/>
      <c r="JEA3"/>
      <c r="JEB3"/>
      <c r="JEC3"/>
      <c r="JED3"/>
      <c r="JEE3"/>
      <c r="JEF3"/>
      <c r="JEG3"/>
      <c r="JEH3"/>
      <c r="JEI3"/>
      <c r="JEJ3"/>
      <c r="JEK3"/>
      <c r="JEL3"/>
      <c r="JEM3"/>
      <c r="JEN3"/>
      <c r="JEO3"/>
      <c r="JEP3"/>
      <c r="JEQ3"/>
      <c r="JER3"/>
      <c r="JES3"/>
      <c r="JET3"/>
      <c r="JEU3"/>
      <c r="JEV3"/>
      <c r="JEW3"/>
      <c r="JEX3"/>
      <c r="JEY3"/>
      <c r="JEZ3"/>
      <c r="JFA3"/>
      <c r="JFB3"/>
      <c r="JFC3"/>
      <c r="JFD3"/>
      <c r="JFE3"/>
      <c r="JFF3"/>
      <c r="JFG3"/>
      <c r="JFH3"/>
      <c r="JFI3"/>
      <c r="JFJ3"/>
      <c r="JFK3"/>
      <c r="JFL3"/>
      <c r="JFM3"/>
      <c r="JFN3"/>
      <c r="JFO3"/>
      <c r="JFP3"/>
      <c r="JFQ3"/>
      <c r="JFR3"/>
      <c r="JFS3"/>
      <c r="JFT3"/>
      <c r="JFU3"/>
      <c r="JFV3"/>
      <c r="JFW3"/>
      <c r="JFX3"/>
      <c r="JFY3"/>
      <c r="JFZ3"/>
      <c r="JGA3"/>
      <c r="JGB3"/>
      <c r="JGC3"/>
      <c r="JGD3"/>
      <c r="JGE3"/>
      <c r="JGF3"/>
      <c r="JGG3"/>
      <c r="JGH3"/>
      <c r="JGI3"/>
      <c r="JGJ3"/>
      <c r="JGK3"/>
      <c r="JGL3"/>
      <c r="JGM3"/>
      <c r="JGN3"/>
      <c r="JGO3"/>
      <c r="JGP3"/>
      <c r="JGQ3"/>
      <c r="JGR3"/>
      <c r="JGS3"/>
      <c r="JGT3"/>
      <c r="JGU3"/>
      <c r="JGV3"/>
      <c r="JGW3"/>
      <c r="JGX3"/>
      <c r="JGY3"/>
      <c r="JGZ3"/>
      <c r="JHA3"/>
      <c r="JHB3"/>
      <c r="JHC3"/>
      <c r="JHD3"/>
      <c r="JHE3"/>
      <c r="JHF3"/>
      <c r="JHG3"/>
      <c r="JHH3"/>
      <c r="JHI3"/>
      <c r="JHJ3"/>
      <c r="JHK3"/>
      <c r="JHL3"/>
      <c r="JHM3"/>
      <c r="JHN3"/>
      <c r="JHO3"/>
      <c r="JHP3"/>
      <c r="JHQ3"/>
      <c r="JHR3"/>
      <c r="JHS3"/>
      <c r="JHT3"/>
      <c r="JHU3"/>
      <c r="JHV3"/>
      <c r="JHW3"/>
      <c r="JHX3"/>
      <c r="JHY3"/>
      <c r="JHZ3"/>
      <c r="JIA3"/>
      <c r="JIB3"/>
      <c r="JIC3"/>
      <c r="JID3"/>
      <c r="JIE3"/>
      <c r="JIF3"/>
      <c r="JIG3"/>
      <c r="JIH3"/>
      <c r="JII3"/>
      <c r="JIJ3"/>
      <c r="JIK3"/>
      <c r="JIL3"/>
      <c r="JIM3"/>
      <c r="JIN3"/>
      <c r="JIO3"/>
      <c r="JIP3"/>
      <c r="JIQ3"/>
      <c r="JIR3"/>
      <c r="JIS3"/>
      <c r="JIT3"/>
      <c r="JIU3"/>
      <c r="JIV3"/>
      <c r="JIW3"/>
      <c r="JIX3"/>
      <c r="JIY3"/>
      <c r="JIZ3"/>
      <c r="JJA3"/>
      <c r="JJB3"/>
      <c r="JJC3"/>
      <c r="JJD3"/>
      <c r="JJE3"/>
      <c r="JJF3"/>
      <c r="JJG3"/>
      <c r="JJH3"/>
      <c r="JJI3"/>
      <c r="JJJ3"/>
      <c r="JJK3"/>
      <c r="JJL3"/>
      <c r="JJM3"/>
      <c r="JJN3"/>
      <c r="JJO3"/>
      <c r="JJP3"/>
      <c r="JJQ3"/>
      <c r="JJR3"/>
      <c r="JJS3"/>
      <c r="JJT3"/>
      <c r="JJU3"/>
      <c r="JJV3"/>
      <c r="JJW3"/>
      <c r="JJX3"/>
      <c r="JJY3"/>
      <c r="JJZ3"/>
      <c r="JKA3"/>
      <c r="JKB3"/>
      <c r="JKC3"/>
      <c r="JKD3"/>
      <c r="JKE3"/>
      <c r="JKF3"/>
      <c r="JKG3"/>
      <c r="JKH3"/>
      <c r="JKI3"/>
      <c r="JKJ3"/>
      <c r="JKK3"/>
      <c r="JKL3"/>
      <c r="JKM3"/>
      <c r="JKN3"/>
      <c r="JKO3"/>
      <c r="JKP3"/>
      <c r="JKQ3"/>
      <c r="JKR3"/>
      <c r="JKS3"/>
      <c r="JKT3"/>
      <c r="JKU3"/>
      <c r="JKV3"/>
      <c r="JKW3"/>
      <c r="JKX3"/>
      <c r="JKY3"/>
      <c r="JKZ3"/>
      <c r="JLA3"/>
      <c r="JLB3"/>
      <c r="JLC3"/>
      <c r="JLD3"/>
      <c r="JLE3"/>
      <c r="JLF3"/>
      <c r="JLG3"/>
      <c r="JLH3"/>
      <c r="JLI3"/>
      <c r="JLJ3"/>
      <c r="JLK3"/>
      <c r="JLL3"/>
      <c r="JLM3"/>
      <c r="JLN3"/>
      <c r="JLO3"/>
      <c r="JLP3"/>
      <c r="JLQ3"/>
      <c r="JLR3"/>
      <c r="JLS3"/>
      <c r="JLT3"/>
      <c r="JLU3"/>
      <c r="JLV3"/>
      <c r="JLW3"/>
      <c r="JLX3"/>
      <c r="JLY3"/>
      <c r="JLZ3"/>
      <c r="JMA3"/>
      <c r="JMB3"/>
      <c r="JMC3"/>
      <c r="JMD3"/>
      <c r="JME3"/>
      <c r="JMF3"/>
      <c r="JMG3"/>
      <c r="JMH3"/>
      <c r="JMI3"/>
      <c r="JMJ3"/>
      <c r="JMK3"/>
      <c r="JML3"/>
      <c r="JMM3"/>
      <c r="JMN3"/>
      <c r="JMO3"/>
      <c r="JMP3"/>
      <c r="JMQ3"/>
      <c r="JMR3"/>
      <c r="JMS3"/>
      <c r="JMT3"/>
      <c r="JMU3"/>
      <c r="JMV3"/>
      <c r="JMW3"/>
      <c r="JMX3"/>
      <c r="JMY3"/>
      <c r="JMZ3"/>
      <c r="JNA3"/>
      <c r="JNB3"/>
      <c r="JNC3"/>
      <c r="JND3"/>
      <c r="JNE3"/>
      <c r="JNF3"/>
      <c r="JNG3"/>
      <c r="JNH3"/>
      <c r="JNI3"/>
      <c r="JNJ3"/>
      <c r="JNK3"/>
      <c r="JNL3"/>
      <c r="JNM3"/>
      <c r="JNN3"/>
      <c r="JNO3"/>
      <c r="JNP3"/>
      <c r="JNQ3"/>
      <c r="JNR3"/>
      <c r="JNS3"/>
      <c r="JNT3"/>
      <c r="JNU3"/>
      <c r="JNV3"/>
      <c r="JNW3"/>
      <c r="JNX3"/>
      <c r="JNY3"/>
      <c r="JNZ3"/>
      <c r="JOA3"/>
      <c r="JOB3"/>
      <c r="JOC3"/>
      <c r="JOD3"/>
      <c r="JOE3"/>
      <c r="JOF3"/>
      <c r="JOG3"/>
      <c r="JOH3"/>
      <c r="JOI3"/>
      <c r="JOJ3"/>
      <c r="JOK3"/>
      <c r="JOL3"/>
      <c r="JOM3"/>
      <c r="JON3"/>
      <c r="JOO3"/>
      <c r="JOP3"/>
      <c r="JOQ3"/>
      <c r="JOR3"/>
      <c r="JOS3"/>
      <c r="JOT3"/>
      <c r="JOU3"/>
      <c r="JOV3"/>
      <c r="JOW3"/>
      <c r="JOX3"/>
      <c r="JOY3"/>
      <c r="JOZ3"/>
      <c r="JPA3"/>
      <c r="JPB3"/>
      <c r="JPC3"/>
      <c r="JPD3"/>
      <c r="JPE3"/>
      <c r="JPF3"/>
      <c r="JPG3"/>
      <c r="JPH3"/>
      <c r="JPI3"/>
      <c r="JPJ3"/>
      <c r="JPK3"/>
      <c r="JPL3"/>
      <c r="JPM3"/>
      <c r="JPN3"/>
      <c r="JPO3"/>
      <c r="JPP3"/>
      <c r="JPQ3"/>
      <c r="JPR3"/>
      <c r="JPS3"/>
      <c r="JPT3"/>
      <c r="JPU3"/>
      <c r="JPV3"/>
      <c r="JPW3"/>
      <c r="JPX3"/>
      <c r="JPY3"/>
      <c r="JPZ3"/>
      <c r="JQA3"/>
      <c r="JQB3"/>
      <c r="JQC3"/>
      <c r="JQD3"/>
      <c r="JQE3"/>
      <c r="JQF3"/>
      <c r="JQG3"/>
      <c r="JQH3"/>
      <c r="JQI3"/>
      <c r="JQJ3"/>
      <c r="JQK3"/>
      <c r="JQL3"/>
      <c r="JQM3"/>
      <c r="JQN3"/>
      <c r="JQO3"/>
      <c r="JQP3"/>
      <c r="JQQ3"/>
      <c r="JQR3"/>
      <c r="JQS3"/>
      <c r="JQT3"/>
      <c r="JQU3"/>
      <c r="JQV3"/>
      <c r="JQW3"/>
      <c r="JQX3"/>
      <c r="JQY3"/>
      <c r="JQZ3"/>
      <c r="JRA3"/>
      <c r="JRB3"/>
      <c r="JRC3"/>
      <c r="JRD3"/>
      <c r="JRE3"/>
      <c r="JRF3"/>
      <c r="JRG3"/>
      <c r="JRH3"/>
      <c r="JRI3"/>
      <c r="JRJ3"/>
      <c r="JRK3"/>
      <c r="JRL3"/>
      <c r="JRM3"/>
      <c r="JRN3"/>
      <c r="JRO3"/>
      <c r="JRP3"/>
      <c r="JRQ3"/>
      <c r="JRR3"/>
      <c r="JRS3"/>
      <c r="JRT3"/>
      <c r="JRU3"/>
      <c r="JRV3"/>
      <c r="JRW3"/>
      <c r="JRX3"/>
      <c r="JRY3"/>
      <c r="JRZ3"/>
      <c r="JSA3"/>
      <c r="JSB3"/>
      <c r="JSC3"/>
      <c r="JSD3"/>
      <c r="JSE3"/>
      <c r="JSF3"/>
      <c r="JSG3"/>
      <c r="JSH3"/>
      <c r="JSI3"/>
      <c r="JSJ3"/>
      <c r="JSK3"/>
      <c r="JSL3"/>
      <c r="JSM3"/>
      <c r="JSN3"/>
      <c r="JSO3"/>
      <c r="JSP3"/>
      <c r="JSQ3"/>
      <c r="JSR3"/>
      <c r="JSS3"/>
      <c r="JST3"/>
      <c r="JSU3"/>
      <c r="JSV3"/>
      <c r="JSW3"/>
      <c r="JSX3"/>
      <c r="JSY3"/>
      <c r="JSZ3"/>
      <c r="JTA3"/>
      <c r="JTB3"/>
      <c r="JTC3"/>
      <c r="JTD3"/>
      <c r="JTE3"/>
      <c r="JTF3"/>
      <c r="JTG3"/>
      <c r="JTH3"/>
      <c r="JTI3"/>
      <c r="JTJ3"/>
      <c r="JTK3"/>
      <c r="JTL3"/>
      <c r="JTM3"/>
      <c r="JTN3"/>
      <c r="JTO3"/>
      <c r="JTP3"/>
      <c r="JTQ3"/>
      <c r="JTR3"/>
      <c r="JTS3"/>
      <c r="JTT3"/>
      <c r="JTU3"/>
      <c r="JTV3"/>
      <c r="JTW3"/>
      <c r="JTX3"/>
      <c r="JTY3"/>
      <c r="JTZ3"/>
      <c r="JUA3"/>
      <c r="JUB3"/>
      <c r="JUC3"/>
      <c r="JUD3"/>
      <c r="JUE3"/>
      <c r="JUF3"/>
      <c r="JUG3"/>
      <c r="JUH3"/>
      <c r="JUI3"/>
      <c r="JUJ3"/>
      <c r="JUK3"/>
      <c r="JUL3"/>
      <c r="JUM3"/>
      <c r="JUN3"/>
      <c r="JUO3"/>
      <c r="JUP3"/>
      <c r="JUQ3"/>
      <c r="JUR3"/>
      <c r="JUS3"/>
      <c r="JUT3"/>
      <c r="JUU3"/>
      <c r="JUV3"/>
      <c r="JUW3"/>
      <c r="JUX3"/>
      <c r="JUY3"/>
      <c r="JUZ3"/>
      <c r="JVA3"/>
      <c r="JVB3"/>
      <c r="JVC3"/>
      <c r="JVD3"/>
      <c r="JVE3"/>
      <c r="JVF3"/>
      <c r="JVG3"/>
      <c r="JVH3"/>
      <c r="JVI3"/>
      <c r="JVJ3"/>
      <c r="JVK3"/>
      <c r="JVL3"/>
      <c r="JVM3"/>
      <c r="JVN3"/>
      <c r="JVO3"/>
      <c r="JVP3"/>
      <c r="JVQ3"/>
      <c r="JVR3"/>
      <c r="JVS3"/>
      <c r="JVT3"/>
      <c r="JVU3"/>
      <c r="JVV3"/>
      <c r="JVW3"/>
      <c r="JVX3"/>
      <c r="JVY3"/>
      <c r="JVZ3"/>
      <c r="JWA3"/>
      <c r="JWB3"/>
      <c r="JWC3"/>
      <c r="JWD3"/>
      <c r="JWE3"/>
      <c r="JWF3"/>
      <c r="JWG3"/>
      <c r="JWH3"/>
      <c r="JWI3"/>
      <c r="JWJ3"/>
      <c r="JWK3"/>
      <c r="JWL3"/>
      <c r="JWM3"/>
      <c r="JWN3"/>
      <c r="JWO3"/>
      <c r="JWP3"/>
      <c r="JWQ3"/>
      <c r="JWR3"/>
      <c r="JWS3"/>
      <c r="JWT3"/>
      <c r="JWU3"/>
      <c r="JWV3"/>
      <c r="JWW3"/>
      <c r="JWX3"/>
      <c r="JWY3"/>
      <c r="JWZ3"/>
      <c r="JXA3"/>
      <c r="JXB3"/>
      <c r="JXC3"/>
      <c r="JXD3"/>
      <c r="JXE3"/>
      <c r="JXF3"/>
      <c r="JXG3"/>
      <c r="JXH3"/>
      <c r="JXI3"/>
      <c r="JXJ3"/>
      <c r="JXK3"/>
      <c r="JXL3"/>
      <c r="JXM3"/>
      <c r="JXN3"/>
      <c r="JXO3"/>
      <c r="JXP3"/>
      <c r="JXQ3"/>
      <c r="JXR3"/>
      <c r="JXS3"/>
      <c r="JXT3"/>
      <c r="JXU3"/>
      <c r="JXV3"/>
      <c r="JXW3"/>
      <c r="JXX3"/>
      <c r="JXY3"/>
      <c r="JXZ3"/>
      <c r="JYA3"/>
      <c r="JYB3"/>
      <c r="JYC3"/>
      <c r="JYD3"/>
      <c r="JYE3"/>
      <c r="JYF3"/>
      <c r="JYG3"/>
      <c r="JYH3"/>
      <c r="JYI3"/>
      <c r="JYJ3"/>
      <c r="JYK3"/>
      <c r="JYL3"/>
      <c r="JYM3"/>
      <c r="JYN3"/>
      <c r="JYO3"/>
      <c r="JYP3"/>
      <c r="JYQ3"/>
      <c r="JYR3"/>
      <c r="JYS3"/>
      <c r="JYT3"/>
      <c r="JYU3"/>
      <c r="JYV3"/>
      <c r="JYW3"/>
      <c r="JYX3"/>
      <c r="JYY3"/>
      <c r="JYZ3"/>
      <c r="JZA3"/>
      <c r="JZB3"/>
      <c r="JZC3"/>
      <c r="JZD3"/>
      <c r="JZE3"/>
      <c r="JZF3"/>
      <c r="JZG3"/>
      <c r="JZH3"/>
      <c r="JZI3"/>
      <c r="JZJ3"/>
      <c r="JZK3"/>
      <c r="JZL3"/>
      <c r="JZM3"/>
      <c r="JZN3"/>
      <c r="JZO3"/>
      <c r="JZP3"/>
      <c r="JZQ3"/>
      <c r="JZR3"/>
      <c r="JZS3"/>
      <c r="JZT3"/>
      <c r="JZU3"/>
      <c r="JZV3"/>
      <c r="JZW3"/>
      <c r="JZX3"/>
      <c r="JZY3"/>
      <c r="JZZ3"/>
      <c r="KAA3"/>
      <c r="KAB3"/>
      <c r="KAC3"/>
      <c r="KAD3"/>
      <c r="KAE3"/>
      <c r="KAF3"/>
      <c r="KAG3"/>
      <c r="KAH3"/>
      <c r="KAI3"/>
      <c r="KAJ3"/>
      <c r="KAK3"/>
      <c r="KAL3"/>
      <c r="KAM3"/>
      <c r="KAN3"/>
      <c r="KAO3"/>
      <c r="KAP3"/>
      <c r="KAQ3"/>
      <c r="KAR3"/>
      <c r="KAS3"/>
      <c r="KAT3"/>
      <c r="KAU3"/>
      <c r="KAV3"/>
      <c r="KAW3"/>
      <c r="KAX3"/>
      <c r="KAY3"/>
      <c r="KAZ3"/>
      <c r="KBA3"/>
      <c r="KBB3"/>
      <c r="KBC3"/>
      <c r="KBD3"/>
      <c r="KBE3"/>
      <c r="KBF3"/>
      <c r="KBG3"/>
      <c r="KBH3"/>
      <c r="KBI3"/>
      <c r="KBJ3"/>
      <c r="KBK3"/>
      <c r="KBL3"/>
      <c r="KBM3"/>
      <c r="KBN3"/>
      <c r="KBO3"/>
      <c r="KBP3"/>
      <c r="KBQ3"/>
      <c r="KBR3"/>
      <c r="KBS3"/>
      <c r="KBT3"/>
      <c r="KBU3"/>
      <c r="KBV3"/>
      <c r="KBW3"/>
      <c r="KBX3"/>
      <c r="KBY3"/>
      <c r="KBZ3"/>
      <c r="KCA3"/>
      <c r="KCB3"/>
      <c r="KCC3"/>
      <c r="KCD3"/>
      <c r="KCE3"/>
      <c r="KCF3"/>
      <c r="KCG3"/>
      <c r="KCH3"/>
      <c r="KCI3"/>
      <c r="KCJ3"/>
      <c r="KCK3"/>
      <c r="KCL3"/>
      <c r="KCM3"/>
      <c r="KCN3"/>
      <c r="KCO3"/>
      <c r="KCP3"/>
      <c r="KCQ3"/>
      <c r="KCR3"/>
      <c r="KCS3"/>
      <c r="KCT3"/>
      <c r="KCU3"/>
      <c r="KCV3"/>
      <c r="KCW3"/>
      <c r="KCX3"/>
      <c r="KCY3"/>
      <c r="KCZ3"/>
      <c r="KDA3"/>
      <c r="KDB3"/>
      <c r="KDC3"/>
      <c r="KDD3"/>
      <c r="KDE3"/>
      <c r="KDF3"/>
      <c r="KDG3"/>
      <c r="KDH3"/>
      <c r="KDI3"/>
      <c r="KDJ3"/>
      <c r="KDK3"/>
      <c r="KDL3"/>
      <c r="KDM3"/>
      <c r="KDN3"/>
      <c r="KDO3"/>
      <c r="KDP3"/>
      <c r="KDQ3"/>
      <c r="KDR3"/>
      <c r="KDS3"/>
      <c r="KDT3"/>
      <c r="KDU3"/>
      <c r="KDV3"/>
      <c r="KDW3"/>
      <c r="KDX3"/>
      <c r="KDY3"/>
      <c r="KDZ3"/>
      <c r="KEA3"/>
      <c r="KEB3"/>
      <c r="KEC3"/>
      <c r="KED3"/>
      <c r="KEE3"/>
      <c r="KEF3"/>
      <c r="KEG3"/>
      <c r="KEH3"/>
      <c r="KEI3"/>
      <c r="KEJ3"/>
      <c r="KEK3"/>
      <c r="KEL3"/>
      <c r="KEM3"/>
      <c r="KEN3"/>
      <c r="KEO3"/>
      <c r="KEP3"/>
      <c r="KEQ3"/>
      <c r="KER3"/>
      <c r="KES3"/>
      <c r="KET3"/>
      <c r="KEU3"/>
      <c r="KEV3"/>
      <c r="KEW3"/>
      <c r="KEX3"/>
      <c r="KEY3"/>
      <c r="KEZ3"/>
      <c r="KFA3"/>
      <c r="KFB3"/>
      <c r="KFC3"/>
      <c r="KFD3"/>
      <c r="KFE3"/>
      <c r="KFF3"/>
      <c r="KFG3"/>
      <c r="KFH3"/>
      <c r="KFI3"/>
      <c r="KFJ3"/>
      <c r="KFK3"/>
      <c r="KFL3"/>
      <c r="KFM3"/>
      <c r="KFN3"/>
      <c r="KFO3"/>
      <c r="KFP3"/>
      <c r="KFQ3"/>
      <c r="KFR3"/>
      <c r="KFS3"/>
      <c r="KFT3"/>
      <c r="KFU3"/>
      <c r="KFV3"/>
      <c r="KFW3"/>
      <c r="KFX3"/>
      <c r="KFY3"/>
      <c r="KFZ3"/>
      <c r="KGA3"/>
      <c r="KGB3"/>
      <c r="KGC3"/>
      <c r="KGD3"/>
      <c r="KGE3"/>
      <c r="KGF3"/>
      <c r="KGG3"/>
      <c r="KGH3"/>
      <c r="KGI3"/>
      <c r="KGJ3"/>
      <c r="KGK3"/>
      <c r="KGL3"/>
      <c r="KGM3"/>
      <c r="KGN3"/>
      <c r="KGO3"/>
      <c r="KGP3"/>
      <c r="KGQ3"/>
      <c r="KGR3"/>
      <c r="KGS3"/>
      <c r="KGT3"/>
      <c r="KGU3"/>
      <c r="KGV3"/>
      <c r="KGW3"/>
      <c r="KGX3"/>
      <c r="KGY3"/>
      <c r="KGZ3"/>
      <c r="KHA3"/>
      <c r="KHB3"/>
      <c r="KHC3"/>
      <c r="KHD3"/>
      <c r="KHE3"/>
      <c r="KHF3"/>
      <c r="KHG3"/>
      <c r="KHH3"/>
      <c r="KHI3"/>
      <c r="KHJ3"/>
      <c r="KHK3"/>
      <c r="KHL3"/>
      <c r="KHM3"/>
      <c r="KHN3"/>
      <c r="KHO3"/>
      <c r="KHP3"/>
      <c r="KHQ3"/>
      <c r="KHR3"/>
      <c r="KHS3"/>
      <c r="KHT3"/>
      <c r="KHU3"/>
      <c r="KHV3"/>
      <c r="KHW3"/>
      <c r="KHX3"/>
      <c r="KHY3"/>
      <c r="KHZ3"/>
      <c r="KIA3"/>
      <c r="KIB3"/>
      <c r="KIC3"/>
      <c r="KID3"/>
      <c r="KIE3"/>
      <c r="KIF3"/>
      <c r="KIG3"/>
      <c r="KIH3"/>
      <c r="KII3"/>
      <c r="KIJ3"/>
      <c r="KIK3"/>
      <c r="KIL3"/>
      <c r="KIM3"/>
      <c r="KIN3"/>
      <c r="KIO3"/>
      <c r="KIP3"/>
      <c r="KIQ3"/>
      <c r="KIR3"/>
      <c r="KIS3"/>
      <c r="KIT3"/>
      <c r="KIU3"/>
      <c r="KIV3"/>
      <c r="KIW3"/>
      <c r="KIX3"/>
      <c r="KIY3"/>
      <c r="KIZ3"/>
      <c r="KJA3"/>
      <c r="KJB3"/>
      <c r="KJC3"/>
      <c r="KJD3"/>
      <c r="KJE3"/>
      <c r="KJF3"/>
      <c r="KJG3"/>
      <c r="KJH3"/>
      <c r="KJI3"/>
      <c r="KJJ3"/>
      <c r="KJK3"/>
      <c r="KJL3"/>
      <c r="KJM3"/>
      <c r="KJN3"/>
      <c r="KJO3"/>
      <c r="KJP3"/>
      <c r="KJQ3"/>
      <c r="KJR3"/>
      <c r="KJS3"/>
      <c r="KJT3"/>
      <c r="KJU3"/>
      <c r="KJV3"/>
      <c r="KJW3"/>
      <c r="KJX3"/>
      <c r="KJY3"/>
      <c r="KJZ3"/>
      <c r="KKA3"/>
      <c r="KKB3"/>
      <c r="KKC3"/>
      <c r="KKD3"/>
      <c r="KKE3"/>
      <c r="KKF3"/>
      <c r="KKG3"/>
      <c r="KKH3"/>
      <c r="KKI3"/>
      <c r="KKJ3"/>
      <c r="KKK3"/>
      <c r="KKL3"/>
      <c r="KKM3"/>
      <c r="KKN3"/>
      <c r="KKO3"/>
      <c r="KKP3"/>
      <c r="KKQ3"/>
      <c r="KKR3"/>
      <c r="KKS3"/>
      <c r="KKT3"/>
      <c r="KKU3"/>
      <c r="KKV3"/>
      <c r="KKW3"/>
      <c r="KKX3"/>
      <c r="KKY3"/>
      <c r="KKZ3"/>
      <c r="KLA3"/>
      <c r="KLB3"/>
      <c r="KLC3"/>
      <c r="KLD3"/>
      <c r="KLE3"/>
      <c r="KLF3"/>
      <c r="KLG3"/>
      <c r="KLH3"/>
      <c r="KLI3"/>
      <c r="KLJ3"/>
      <c r="KLK3"/>
      <c r="KLL3"/>
      <c r="KLM3"/>
      <c r="KLN3"/>
      <c r="KLO3"/>
      <c r="KLP3"/>
      <c r="KLQ3"/>
      <c r="KLR3"/>
      <c r="KLS3"/>
      <c r="KLT3"/>
      <c r="KLU3"/>
      <c r="KLV3"/>
      <c r="KLW3"/>
      <c r="KLX3"/>
      <c r="KLY3"/>
      <c r="KLZ3"/>
      <c r="KMA3"/>
      <c r="KMB3"/>
      <c r="KMC3"/>
      <c r="KMD3"/>
      <c r="KME3"/>
      <c r="KMF3"/>
      <c r="KMG3"/>
      <c r="KMH3"/>
      <c r="KMI3"/>
      <c r="KMJ3"/>
      <c r="KMK3"/>
      <c r="KML3"/>
      <c r="KMM3"/>
      <c r="KMN3"/>
      <c r="KMO3"/>
      <c r="KMP3"/>
      <c r="KMQ3"/>
      <c r="KMR3"/>
      <c r="KMS3"/>
      <c r="KMT3"/>
      <c r="KMU3"/>
      <c r="KMV3"/>
      <c r="KMW3"/>
      <c r="KMX3"/>
      <c r="KMY3"/>
      <c r="KMZ3"/>
      <c r="KNA3"/>
      <c r="KNB3"/>
      <c r="KNC3"/>
      <c r="KND3"/>
      <c r="KNE3"/>
      <c r="KNF3"/>
      <c r="KNG3"/>
      <c r="KNH3"/>
      <c r="KNI3"/>
      <c r="KNJ3"/>
      <c r="KNK3"/>
      <c r="KNL3"/>
      <c r="KNM3"/>
      <c r="KNN3"/>
      <c r="KNO3"/>
      <c r="KNP3"/>
      <c r="KNQ3"/>
      <c r="KNR3"/>
      <c r="KNS3"/>
      <c r="KNT3"/>
      <c r="KNU3"/>
      <c r="KNV3"/>
      <c r="KNW3"/>
      <c r="KNX3"/>
      <c r="KNY3"/>
      <c r="KNZ3"/>
      <c r="KOA3"/>
      <c r="KOB3"/>
      <c r="KOC3"/>
      <c r="KOD3"/>
      <c r="KOE3"/>
      <c r="KOF3"/>
      <c r="KOG3"/>
      <c r="KOH3"/>
      <c r="KOI3"/>
      <c r="KOJ3"/>
      <c r="KOK3"/>
      <c r="KOL3"/>
      <c r="KOM3"/>
      <c r="KON3"/>
      <c r="KOO3"/>
      <c r="KOP3"/>
      <c r="KOQ3"/>
      <c r="KOR3"/>
      <c r="KOS3"/>
      <c r="KOT3"/>
      <c r="KOU3"/>
      <c r="KOV3"/>
      <c r="KOW3"/>
      <c r="KOX3"/>
      <c r="KOY3"/>
      <c r="KOZ3"/>
      <c r="KPA3"/>
      <c r="KPB3"/>
      <c r="KPC3"/>
      <c r="KPD3"/>
      <c r="KPE3"/>
      <c r="KPF3"/>
      <c r="KPG3"/>
      <c r="KPH3"/>
      <c r="KPI3"/>
      <c r="KPJ3"/>
      <c r="KPK3"/>
      <c r="KPL3"/>
      <c r="KPM3"/>
      <c r="KPN3"/>
      <c r="KPO3"/>
      <c r="KPP3"/>
      <c r="KPQ3"/>
      <c r="KPR3"/>
      <c r="KPS3"/>
      <c r="KPT3"/>
      <c r="KPU3"/>
      <c r="KPV3"/>
      <c r="KPW3"/>
      <c r="KPX3"/>
      <c r="KPY3"/>
      <c r="KPZ3"/>
      <c r="KQA3"/>
      <c r="KQB3"/>
      <c r="KQC3"/>
      <c r="KQD3"/>
      <c r="KQE3"/>
      <c r="KQF3"/>
      <c r="KQG3"/>
      <c r="KQH3"/>
      <c r="KQI3"/>
      <c r="KQJ3"/>
      <c r="KQK3"/>
      <c r="KQL3"/>
      <c r="KQM3"/>
      <c r="KQN3"/>
      <c r="KQO3"/>
      <c r="KQP3"/>
      <c r="KQQ3"/>
      <c r="KQR3"/>
      <c r="KQS3"/>
      <c r="KQT3"/>
      <c r="KQU3"/>
      <c r="KQV3"/>
      <c r="KQW3"/>
      <c r="KQX3"/>
      <c r="KQY3"/>
      <c r="KQZ3"/>
      <c r="KRA3"/>
      <c r="KRB3"/>
      <c r="KRC3"/>
      <c r="KRD3"/>
      <c r="KRE3"/>
      <c r="KRF3"/>
      <c r="KRG3"/>
      <c r="KRH3"/>
      <c r="KRI3"/>
      <c r="KRJ3"/>
      <c r="KRK3"/>
      <c r="KRL3"/>
      <c r="KRM3"/>
      <c r="KRN3"/>
      <c r="KRO3"/>
      <c r="KRP3"/>
      <c r="KRQ3"/>
      <c r="KRR3"/>
      <c r="KRS3"/>
      <c r="KRT3"/>
      <c r="KRU3"/>
      <c r="KRV3"/>
      <c r="KRW3"/>
      <c r="KRX3"/>
      <c r="KRY3"/>
      <c r="KRZ3"/>
      <c r="KSA3"/>
      <c r="KSB3"/>
      <c r="KSC3"/>
      <c r="KSD3"/>
      <c r="KSE3"/>
      <c r="KSF3"/>
      <c r="KSG3"/>
      <c r="KSH3"/>
      <c r="KSI3"/>
      <c r="KSJ3"/>
      <c r="KSK3"/>
      <c r="KSL3"/>
      <c r="KSM3"/>
      <c r="KSN3"/>
      <c r="KSO3"/>
      <c r="KSP3"/>
      <c r="KSQ3"/>
      <c r="KSR3"/>
      <c r="KSS3"/>
      <c r="KST3"/>
      <c r="KSU3"/>
      <c r="KSV3"/>
      <c r="KSW3"/>
      <c r="KSX3"/>
      <c r="KSY3"/>
      <c r="KSZ3"/>
      <c r="KTA3"/>
      <c r="KTB3"/>
      <c r="KTC3"/>
      <c r="KTD3"/>
      <c r="KTE3"/>
      <c r="KTF3"/>
      <c r="KTG3"/>
      <c r="KTH3"/>
      <c r="KTI3"/>
      <c r="KTJ3"/>
      <c r="KTK3"/>
      <c r="KTL3"/>
      <c r="KTM3"/>
      <c r="KTN3"/>
      <c r="KTO3"/>
      <c r="KTP3"/>
      <c r="KTQ3"/>
      <c r="KTR3"/>
      <c r="KTS3"/>
      <c r="KTT3"/>
      <c r="KTU3"/>
      <c r="KTV3"/>
      <c r="KTW3"/>
      <c r="KTX3"/>
      <c r="KTY3"/>
      <c r="KTZ3"/>
      <c r="KUA3"/>
      <c r="KUB3"/>
      <c r="KUC3"/>
      <c r="KUD3"/>
      <c r="KUE3"/>
      <c r="KUF3"/>
      <c r="KUG3"/>
      <c r="KUH3"/>
      <c r="KUI3"/>
      <c r="KUJ3"/>
      <c r="KUK3"/>
      <c r="KUL3"/>
      <c r="KUM3"/>
      <c r="KUN3"/>
      <c r="KUO3"/>
      <c r="KUP3"/>
      <c r="KUQ3"/>
      <c r="KUR3"/>
      <c r="KUS3"/>
      <c r="KUT3"/>
      <c r="KUU3"/>
      <c r="KUV3"/>
      <c r="KUW3"/>
      <c r="KUX3"/>
      <c r="KUY3"/>
      <c r="KUZ3"/>
      <c r="KVA3"/>
      <c r="KVB3"/>
      <c r="KVC3"/>
      <c r="KVD3"/>
      <c r="KVE3"/>
      <c r="KVF3"/>
      <c r="KVG3"/>
      <c r="KVH3"/>
      <c r="KVI3"/>
      <c r="KVJ3"/>
      <c r="KVK3"/>
      <c r="KVL3"/>
      <c r="KVM3"/>
      <c r="KVN3"/>
      <c r="KVO3"/>
      <c r="KVP3"/>
      <c r="KVQ3"/>
      <c r="KVR3"/>
      <c r="KVS3"/>
      <c r="KVT3"/>
      <c r="KVU3"/>
      <c r="KVV3"/>
      <c r="KVW3"/>
      <c r="KVX3"/>
      <c r="KVY3"/>
      <c r="KVZ3"/>
      <c r="KWA3"/>
      <c r="KWB3"/>
      <c r="KWC3"/>
      <c r="KWD3"/>
      <c r="KWE3"/>
      <c r="KWF3"/>
      <c r="KWG3"/>
      <c r="KWH3"/>
      <c r="KWI3"/>
      <c r="KWJ3"/>
      <c r="KWK3"/>
      <c r="KWL3"/>
      <c r="KWM3"/>
      <c r="KWN3"/>
      <c r="KWO3"/>
      <c r="KWP3"/>
      <c r="KWQ3"/>
      <c r="KWR3"/>
      <c r="KWS3"/>
      <c r="KWT3"/>
      <c r="KWU3"/>
      <c r="KWV3"/>
      <c r="KWW3"/>
      <c r="KWX3"/>
      <c r="KWY3"/>
      <c r="KWZ3"/>
      <c r="KXA3"/>
      <c r="KXB3"/>
      <c r="KXC3"/>
      <c r="KXD3"/>
      <c r="KXE3"/>
      <c r="KXF3"/>
      <c r="KXG3"/>
      <c r="KXH3"/>
      <c r="KXI3"/>
      <c r="KXJ3"/>
      <c r="KXK3"/>
      <c r="KXL3"/>
      <c r="KXM3"/>
      <c r="KXN3"/>
      <c r="KXO3"/>
      <c r="KXP3"/>
      <c r="KXQ3"/>
      <c r="KXR3"/>
      <c r="KXS3"/>
      <c r="KXT3"/>
      <c r="KXU3"/>
      <c r="KXV3"/>
      <c r="KXW3"/>
      <c r="KXX3"/>
      <c r="KXY3"/>
      <c r="KXZ3"/>
      <c r="KYA3"/>
      <c r="KYB3"/>
      <c r="KYC3"/>
      <c r="KYD3"/>
      <c r="KYE3"/>
      <c r="KYF3"/>
      <c r="KYG3"/>
      <c r="KYH3"/>
      <c r="KYI3"/>
      <c r="KYJ3"/>
      <c r="KYK3"/>
      <c r="KYL3"/>
      <c r="KYM3"/>
      <c r="KYN3"/>
      <c r="KYO3"/>
      <c r="KYP3"/>
      <c r="KYQ3"/>
      <c r="KYR3"/>
      <c r="KYS3"/>
      <c r="KYT3"/>
      <c r="KYU3"/>
      <c r="KYV3"/>
      <c r="KYW3"/>
      <c r="KYX3"/>
      <c r="KYY3"/>
      <c r="KYZ3"/>
      <c r="KZA3"/>
      <c r="KZB3"/>
      <c r="KZC3"/>
      <c r="KZD3"/>
      <c r="KZE3"/>
      <c r="KZF3"/>
      <c r="KZG3"/>
      <c r="KZH3"/>
      <c r="KZI3"/>
      <c r="KZJ3"/>
      <c r="KZK3"/>
      <c r="KZL3"/>
      <c r="KZM3"/>
      <c r="KZN3"/>
      <c r="KZO3"/>
      <c r="KZP3"/>
      <c r="KZQ3"/>
      <c r="KZR3"/>
      <c r="KZS3"/>
      <c r="KZT3"/>
      <c r="KZU3"/>
      <c r="KZV3"/>
      <c r="KZW3"/>
      <c r="KZX3"/>
      <c r="KZY3"/>
      <c r="KZZ3"/>
      <c r="LAA3"/>
      <c r="LAB3"/>
      <c r="LAC3"/>
      <c r="LAD3"/>
      <c r="LAE3"/>
      <c r="LAF3"/>
      <c r="LAG3"/>
      <c r="LAH3"/>
      <c r="LAI3"/>
      <c r="LAJ3"/>
      <c r="LAK3"/>
      <c r="LAL3"/>
      <c r="LAM3"/>
      <c r="LAN3"/>
      <c r="LAO3"/>
      <c r="LAP3"/>
      <c r="LAQ3"/>
      <c r="LAR3"/>
      <c r="LAS3"/>
      <c r="LAT3"/>
      <c r="LAU3"/>
      <c r="LAV3"/>
      <c r="LAW3"/>
      <c r="LAX3"/>
      <c r="LAY3"/>
      <c r="LAZ3"/>
      <c r="LBA3"/>
      <c r="LBB3"/>
      <c r="LBC3"/>
      <c r="LBD3"/>
      <c r="LBE3"/>
      <c r="LBF3"/>
      <c r="LBG3"/>
      <c r="LBH3"/>
      <c r="LBI3"/>
      <c r="LBJ3"/>
      <c r="LBK3"/>
      <c r="LBL3"/>
      <c r="LBM3"/>
      <c r="LBN3"/>
      <c r="LBO3"/>
      <c r="LBP3"/>
      <c r="LBQ3"/>
      <c r="LBR3"/>
      <c r="LBS3"/>
      <c r="LBT3"/>
      <c r="LBU3"/>
      <c r="LBV3"/>
      <c r="LBW3"/>
      <c r="LBX3"/>
      <c r="LBY3"/>
      <c r="LBZ3"/>
      <c r="LCA3"/>
      <c r="LCB3"/>
      <c r="LCC3"/>
      <c r="LCD3"/>
      <c r="LCE3"/>
      <c r="LCF3"/>
      <c r="LCG3"/>
      <c r="LCH3"/>
      <c r="LCI3"/>
      <c r="LCJ3"/>
      <c r="LCK3"/>
      <c r="LCL3"/>
      <c r="LCM3"/>
      <c r="LCN3"/>
      <c r="LCO3"/>
      <c r="LCP3"/>
      <c r="LCQ3"/>
      <c r="LCR3"/>
      <c r="LCS3"/>
      <c r="LCT3"/>
      <c r="LCU3"/>
      <c r="LCV3"/>
      <c r="LCW3"/>
      <c r="LCX3"/>
      <c r="LCY3"/>
      <c r="LCZ3"/>
      <c r="LDA3"/>
      <c r="LDB3"/>
      <c r="LDC3"/>
      <c r="LDD3"/>
      <c r="LDE3"/>
      <c r="LDF3"/>
      <c r="LDG3"/>
      <c r="LDH3"/>
      <c r="LDI3"/>
      <c r="LDJ3"/>
      <c r="LDK3"/>
      <c r="LDL3"/>
      <c r="LDM3"/>
      <c r="LDN3"/>
      <c r="LDO3"/>
      <c r="LDP3"/>
      <c r="LDQ3"/>
      <c r="LDR3"/>
      <c r="LDS3"/>
      <c r="LDT3"/>
      <c r="LDU3"/>
      <c r="LDV3"/>
      <c r="LDW3"/>
      <c r="LDX3"/>
      <c r="LDY3"/>
      <c r="LDZ3"/>
      <c r="LEA3"/>
      <c r="LEB3"/>
      <c r="LEC3"/>
      <c r="LED3"/>
      <c r="LEE3"/>
      <c r="LEF3"/>
      <c r="LEG3"/>
      <c r="LEH3"/>
      <c r="LEI3"/>
      <c r="LEJ3"/>
      <c r="LEK3"/>
      <c r="LEL3"/>
      <c r="LEM3"/>
      <c r="LEN3"/>
      <c r="LEO3"/>
      <c r="LEP3"/>
      <c r="LEQ3"/>
      <c r="LER3"/>
      <c r="LES3"/>
      <c r="LET3"/>
      <c r="LEU3"/>
      <c r="LEV3"/>
      <c r="LEW3"/>
      <c r="LEX3"/>
      <c r="LEY3"/>
      <c r="LEZ3"/>
      <c r="LFA3"/>
      <c r="LFB3"/>
      <c r="LFC3"/>
      <c r="LFD3"/>
      <c r="LFE3"/>
      <c r="LFF3"/>
      <c r="LFG3"/>
      <c r="LFH3"/>
      <c r="LFI3"/>
      <c r="LFJ3"/>
      <c r="LFK3"/>
      <c r="LFL3"/>
      <c r="LFM3"/>
      <c r="LFN3"/>
      <c r="LFO3"/>
      <c r="LFP3"/>
      <c r="LFQ3"/>
      <c r="LFR3"/>
      <c r="LFS3"/>
      <c r="LFT3"/>
      <c r="LFU3"/>
      <c r="LFV3"/>
      <c r="LFW3"/>
      <c r="LFX3"/>
      <c r="LFY3"/>
      <c r="LFZ3"/>
      <c r="LGA3"/>
      <c r="LGB3"/>
      <c r="LGC3"/>
      <c r="LGD3"/>
      <c r="LGE3"/>
      <c r="LGF3"/>
      <c r="LGG3"/>
      <c r="LGH3"/>
      <c r="LGI3"/>
      <c r="LGJ3"/>
      <c r="LGK3"/>
      <c r="LGL3"/>
      <c r="LGM3"/>
      <c r="LGN3"/>
      <c r="LGO3"/>
      <c r="LGP3"/>
      <c r="LGQ3"/>
      <c r="LGR3"/>
      <c r="LGS3"/>
      <c r="LGT3"/>
      <c r="LGU3"/>
      <c r="LGV3"/>
      <c r="LGW3"/>
      <c r="LGX3"/>
      <c r="LGY3"/>
      <c r="LGZ3"/>
      <c r="LHA3"/>
      <c r="LHB3"/>
      <c r="LHC3"/>
      <c r="LHD3"/>
      <c r="LHE3"/>
      <c r="LHF3"/>
      <c r="LHG3"/>
      <c r="LHH3"/>
      <c r="LHI3"/>
      <c r="LHJ3"/>
      <c r="LHK3"/>
      <c r="LHL3"/>
      <c r="LHM3"/>
      <c r="LHN3"/>
      <c r="LHO3"/>
      <c r="LHP3"/>
      <c r="LHQ3"/>
      <c r="LHR3"/>
      <c r="LHS3"/>
      <c r="LHT3"/>
      <c r="LHU3"/>
      <c r="LHV3"/>
      <c r="LHW3"/>
      <c r="LHX3"/>
      <c r="LHY3"/>
      <c r="LHZ3"/>
      <c r="LIA3"/>
      <c r="LIB3"/>
      <c r="LIC3"/>
      <c r="LID3"/>
      <c r="LIE3"/>
      <c r="LIF3"/>
      <c r="LIG3"/>
      <c r="LIH3"/>
      <c r="LII3"/>
      <c r="LIJ3"/>
      <c r="LIK3"/>
      <c r="LIL3"/>
      <c r="LIM3"/>
      <c r="LIN3"/>
      <c r="LIO3"/>
      <c r="LIP3"/>
      <c r="LIQ3"/>
      <c r="LIR3"/>
      <c r="LIS3"/>
      <c r="LIT3"/>
      <c r="LIU3"/>
      <c r="LIV3"/>
      <c r="LIW3"/>
      <c r="LIX3"/>
      <c r="LIY3"/>
      <c r="LIZ3"/>
      <c r="LJA3"/>
      <c r="LJB3"/>
      <c r="LJC3"/>
      <c r="LJD3"/>
      <c r="LJE3"/>
      <c r="LJF3"/>
      <c r="LJG3"/>
      <c r="LJH3"/>
      <c r="LJI3"/>
      <c r="LJJ3"/>
      <c r="LJK3"/>
      <c r="LJL3"/>
      <c r="LJM3"/>
      <c r="LJN3"/>
      <c r="LJO3"/>
      <c r="LJP3"/>
      <c r="LJQ3"/>
      <c r="LJR3"/>
      <c r="LJS3"/>
      <c r="LJT3"/>
      <c r="LJU3"/>
      <c r="LJV3"/>
      <c r="LJW3"/>
      <c r="LJX3"/>
      <c r="LJY3"/>
      <c r="LJZ3"/>
      <c r="LKA3"/>
      <c r="LKB3"/>
      <c r="LKC3"/>
      <c r="LKD3"/>
      <c r="LKE3"/>
      <c r="LKF3"/>
      <c r="LKG3"/>
      <c r="LKH3"/>
      <c r="LKI3"/>
      <c r="LKJ3"/>
      <c r="LKK3"/>
      <c r="LKL3"/>
      <c r="LKM3"/>
      <c r="LKN3"/>
      <c r="LKO3"/>
      <c r="LKP3"/>
      <c r="LKQ3"/>
      <c r="LKR3"/>
      <c r="LKS3"/>
      <c r="LKT3"/>
      <c r="LKU3"/>
      <c r="LKV3"/>
      <c r="LKW3"/>
      <c r="LKX3"/>
      <c r="LKY3"/>
      <c r="LKZ3"/>
      <c r="LLA3"/>
      <c r="LLB3"/>
      <c r="LLC3"/>
      <c r="LLD3"/>
      <c r="LLE3"/>
      <c r="LLF3"/>
      <c r="LLG3"/>
      <c r="LLH3"/>
      <c r="LLI3"/>
      <c r="LLJ3"/>
      <c r="LLK3"/>
      <c r="LLL3"/>
      <c r="LLM3"/>
      <c r="LLN3"/>
      <c r="LLO3"/>
      <c r="LLP3"/>
      <c r="LLQ3"/>
      <c r="LLR3"/>
      <c r="LLS3"/>
      <c r="LLT3"/>
      <c r="LLU3"/>
      <c r="LLV3"/>
      <c r="LLW3"/>
      <c r="LLX3"/>
      <c r="LLY3"/>
      <c r="LLZ3"/>
      <c r="LMA3"/>
      <c r="LMB3"/>
      <c r="LMC3"/>
      <c r="LMD3"/>
      <c r="LME3"/>
      <c r="LMF3"/>
      <c r="LMG3"/>
      <c r="LMH3"/>
      <c r="LMI3"/>
      <c r="LMJ3"/>
      <c r="LMK3"/>
      <c r="LML3"/>
      <c r="LMM3"/>
      <c r="LMN3"/>
      <c r="LMO3"/>
      <c r="LMP3"/>
      <c r="LMQ3"/>
      <c r="LMR3"/>
      <c r="LMS3"/>
      <c r="LMT3"/>
      <c r="LMU3"/>
      <c r="LMV3"/>
      <c r="LMW3"/>
      <c r="LMX3"/>
      <c r="LMY3"/>
      <c r="LMZ3"/>
      <c r="LNA3"/>
      <c r="LNB3"/>
      <c r="LNC3"/>
      <c r="LND3"/>
      <c r="LNE3"/>
      <c r="LNF3"/>
      <c r="LNG3"/>
      <c r="LNH3"/>
      <c r="LNI3"/>
      <c r="LNJ3"/>
      <c r="LNK3"/>
      <c r="LNL3"/>
      <c r="LNM3"/>
      <c r="LNN3"/>
      <c r="LNO3"/>
      <c r="LNP3"/>
      <c r="LNQ3"/>
      <c r="LNR3"/>
      <c r="LNS3"/>
      <c r="LNT3"/>
      <c r="LNU3"/>
      <c r="LNV3"/>
      <c r="LNW3"/>
      <c r="LNX3"/>
      <c r="LNY3"/>
      <c r="LNZ3"/>
      <c r="LOA3"/>
      <c r="LOB3"/>
      <c r="LOC3"/>
      <c r="LOD3"/>
      <c r="LOE3"/>
      <c r="LOF3"/>
      <c r="LOG3"/>
      <c r="LOH3"/>
      <c r="LOI3"/>
      <c r="LOJ3"/>
      <c r="LOK3"/>
      <c r="LOL3"/>
      <c r="LOM3"/>
      <c r="LON3"/>
      <c r="LOO3"/>
      <c r="LOP3"/>
      <c r="LOQ3"/>
      <c r="LOR3"/>
      <c r="LOS3"/>
      <c r="LOT3"/>
      <c r="LOU3"/>
      <c r="LOV3"/>
      <c r="LOW3"/>
      <c r="LOX3"/>
      <c r="LOY3"/>
      <c r="LOZ3"/>
      <c r="LPA3"/>
      <c r="LPB3"/>
      <c r="LPC3"/>
      <c r="LPD3"/>
      <c r="LPE3"/>
      <c r="LPF3"/>
      <c r="LPG3"/>
      <c r="LPH3"/>
      <c r="LPI3"/>
      <c r="LPJ3"/>
      <c r="LPK3"/>
      <c r="LPL3"/>
      <c r="LPM3"/>
      <c r="LPN3"/>
      <c r="LPO3"/>
      <c r="LPP3"/>
      <c r="LPQ3"/>
      <c r="LPR3"/>
      <c r="LPS3"/>
      <c r="LPT3"/>
      <c r="LPU3"/>
      <c r="LPV3"/>
      <c r="LPW3"/>
      <c r="LPX3"/>
      <c r="LPY3"/>
      <c r="LPZ3"/>
      <c r="LQA3"/>
      <c r="LQB3"/>
      <c r="LQC3"/>
      <c r="LQD3"/>
      <c r="LQE3"/>
      <c r="LQF3"/>
      <c r="LQG3"/>
      <c r="LQH3"/>
      <c r="LQI3"/>
      <c r="LQJ3"/>
      <c r="LQK3"/>
      <c r="LQL3"/>
      <c r="LQM3"/>
      <c r="LQN3"/>
      <c r="LQO3"/>
      <c r="LQP3"/>
      <c r="LQQ3"/>
      <c r="LQR3"/>
      <c r="LQS3"/>
      <c r="LQT3"/>
      <c r="LQU3"/>
      <c r="LQV3"/>
      <c r="LQW3"/>
      <c r="LQX3"/>
      <c r="LQY3"/>
      <c r="LQZ3"/>
      <c r="LRA3"/>
      <c r="LRB3"/>
      <c r="LRC3"/>
      <c r="LRD3"/>
      <c r="LRE3"/>
      <c r="LRF3"/>
      <c r="LRG3"/>
      <c r="LRH3"/>
      <c r="LRI3"/>
      <c r="LRJ3"/>
      <c r="LRK3"/>
      <c r="LRL3"/>
      <c r="LRM3"/>
      <c r="LRN3"/>
      <c r="LRO3"/>
      <c r="LRP3"/>
      <c r="LRQ3"/>
      <c r="LRR3"/>
      <c r="LRS3"/>
      <c r="LRT3"/>
      <c r="LRU3"/>
      <c r="LRV3"/>
      <c r="LRW3"/>
      <c r="LRX3"/>
      <c r="LRY3"/>
      <c r="LRZ3"/>
      <c r="LSA3"/>
      <c r="LSB3"/>
      <c r="LSC3"/>
      <c r="LSD3"/>
      <c r="LSE3"/>
      <c r="LSF3"/>
      <c r="LSG3"/>
      <c r="LSH3"/>
      <c r="LSI3"/>
      <c r="LSJ3"/>
      <c r="LSK3"/>
      <c r="LSL3"/>
      <c r="LSM3"/>
      <c r="LSN3"/>
      <c r="LSO3"/>
      <c r="LSP3"/>
      <c r="LSQ3"/>
      <c r="LSR3"/>
      <c r="LSS3"/>
      <c r="LST3"/>
      <c r="LSU3"/>
      <c r="LSV3"/>
      <c r="LSW3"/>
      <c r="LSX3"/>
      <c r="LSY3"/>
      <c r="LSZ3"/>
      <c r="LTA3"/>
      <c r="LTB3"/>
      <c r="LTC3"/>
      <c r="LTD3"/>
      <c r="LTE3"/>
      <c r="LTF3"/>
      <c r="LTG3"/>
      <c r="LTH3"/>
      <c r="LTI3"/>
      <c r="LTJ3"/>
      <c r="LTK3"/>
      <c r="LTL3"/>
      <c r="LTM3"/>
      <c r="LTN3"/>
      <c r="LTO3"/>
      <c r="LTP3"/>
      <c r="LTQ3"/>
      <c r="LTR3"/>
      <c r="LTS3"/>
      <c r="LTT3"/>
      <c r="LTU3"/>
      <c r="LTV3"/>
      <c r="LTW3"/>
      <c r="LTX3"/>
      <c r="LTY3"/>
      <c r="LTZ3"/>
      <c r="LUA3"/>
      <c r="LUB3"/>
      <c r="LUC3"/>
      <c r="LUD3"/>
      <c r="LUE3"/>
      <c r="LUF3"/>
      <c r="LUG3"/>
      <c r="LUH3"/>
      <c r="LUI3"/>
      <c r="LUJ3"/>
      <c r="LUK3"/>
      <c r="LUL3"/>
      <c r="LUM3"/>
      <c r="LUN3"/>
      <c r="LUO3"/>
      <c r="LUP3"/>
      <c r="LUQ3"/>
      <c r="LUR3"/>
      <c r="LUS3"/>
      <c r="LUT3"/>
      <c r="LUU3"/>
      <c r="LUV3"/>
      <c r="LUW3"/>
      <c r="LUX3"/>
      <c r="LUY3"/>
      <c r="LUZ3"/>
      <c r="LVA3"/>
      <c r="LVB3"/>
      <c r="LVC3"/>
      <c r="LVD3"/>
      <c r="LVE3"/>
      <c r="LVF3"/>
      <c r="LVG3"/>
      <c r="LVH3"/>
      <c r="LVI3"/>
      <c r="LVJ3"/>
      <c r="LVK3"/>
      <c r="LVL3"/>
      <c r="LVM3"/>
      <c r="LVN3"/>
      <c r="LVO3"/>
      <c r="LVP3"/>
      <c r="LVQ3"/>
      <c r="LVR3"/>
      <c r="LVS3"/>
      <c r="LVT3"/>
      <c r="LVU3"/>
      <c r="LVV3"/>
      <c r="LVW3"/>
      <c r="LVX3"/>
      <c r="LVY3"/>
      <c r="LVZ3"/>
      <c r="LWA3"/>
      <c r="LWB3"/>
      <c r="LWC3"/>
      <c r="LWD3"/>
      <c r="LWE3"/>
      <c r="LWF3"/>
      <c r="LWG3"/>
      <c r="LWH3"/>
      <c r="LWI3"/>
      <c r="LWJ3"/>
      <c r="LWK3"/>
      <c r="LWL3"/>
      <c r="LWM3"/>
      <c r="LWN3"/>
      <c r="LWO3"/>
      <c r="LWP3"/>
      <c r="LWQ3"/>
      <c r="LWR3"/>
      <c r="LWS3"/>
      <c r="LWT3"/>
      <c r="LWU3"/>
      <c r="LWV3"/>
      <c r="LWW3"/>
      <c r="LWX3"/>
      <c r="LWY3"/>
      <c r="LWZ3"/>
      <c r="LXA3"/>
      <c r="LXB3"/>
      <c r="LXC3"/>
      <c r="LXD3"/>
      <c r="LXE3"/>
      <c r="LXF3"/>
      <c r="LXG3"/>
      <c r="LXH3"/>
      <c r="LXI3"/>
      <c r="LXJ3"/>
      <c r="LXK3"/>
      <c r="LXL3"/>
      <c r="LXM3"/>
      <c r="LXN3"/>
      <c r="LXO3"/>
      <c r="LXP3"/>
      <c r="LXQ3"/>
      <c r="LXR3"/>
      <c r="LXS3"/>
      <c r="LXT3"/>
      <c r="LXU3"/>
      <c r="LXV3"/>
      <c r="LXW3"/>
      <c r="LXX3"/>
      <c r="LXY3"/>
      <c r="LXZ3"/>
      <c r="LYA3"/>
      <c r="LYB3"/>
      <c r="LYC3"/>
      <c r="LYD3"/>
      <c r="LYE3"/>
      <c r="LYF3"/>
      <c r="LYG3"/>
      <c r="LYH3"/>
      <c r="LYI3"/>
      <c r="LYJ3"/>
      <c r="LYK3"/>
      <c r="LYL3"/>
      <c r="LYM3"/>
      <c r="LYN3"/>
      <c r="LYO3"/>
      <c r="LYP3"/>
      <c r="LYQ3"/>
      <c r="LYR3"/>
      <c r="LYS3"/>
      <c r="LYT3"/>
      <c r="LYU3"/>
      <c r="LYV3"/>
      <c r="LYW3"/>
      <c r="LYX3"/>
      <c r="LYY3"/>
      <c r="LYZ3"/>
      <c r="LZA3"/>
      <c r="LZB3"/>
      <c r="LZC3"/>
      <c r="LZD3"/>
      <c r="LZE3"/>
      <c r="LZF3"/>
      <c r="LZG3"/>
      <c r="LZH3"/>
      <c r="LZI3"/>
      <c r="LZJ3"/>
      <c r="LZK3"/>
      <c r="LZL3"/>
      <c r="LZM3"/>
      <c r="LZN3"/>
      <c r="LZO3"/>
      <c r="LZP3"/>
      <c r="LZQ3"/>
      <c r="LZR3"/>
      <c r="LZS3"/>
      <c r="LZT3"/>
      <c r="LZU3"/>
      <c r="LZV3"/>
      <c r="LZW3"/>
      <c r="LZX3"/>
      <c r="LZY3"/>
      <c r="LZZ3"/>
      <c r="MAA3"/>
      <c r="MAB3"/>
      <c r="MAC3"/>
      <c r="MAD3"/>
      <c r="MAE3"/>
      <c r="MAF3"/>
      <c r="MAG3"/>
      <c r="MAH3"/>
      <c r="MAI3"/>
      <c r="MAJ3"/>
      <c r="MAK3"/>
      <c r="MAL3"/>
      <c r="MAM3"/>
      <c r="MAN3"/>
      <c r="MAO3"/>
      <c r="MAP3"/>
      <c r="MAQ3"/>
      <c r="MAR3"/>
      <c r="MAS3"/>
      <c r="MAT3"/>
      <c r="MAU3"/>
      <c r="MAV3"/>
      <c r="MAW3"/>
      <c r="MAX3"/>
      <c r="MAY3"/>
      <c r="MAZ3"/>
      <c r="MBA3"/>
      <c r="MBB3"/>
      <c r="MBC3"/>
      <c r="MBD3"/>
      <c r="MBE3"/>
      <c r="MBF3"/>
      <c r="MBG3"/>
      <c r="MBH3"/>
      <c r="MBI3"/>
      <c r="MBJ3"/>
      <c r="MBK3"/>
      <c r="MBL3"/>
      <c r="MBM3"/>
      <c r="MBN3"/>
      <c r="MBO3"/>
      <c r="MBP3"/>
      <c r="MBQ3"/>
      <c r="MBR3"/>
      <c r="MBS3"/>
      <c r="MBT3"/>
      <c r="MBU3"/>
      <c r="MBV3"/>
      <c r="MBW3"/>
      <c r="MBX3"/>
      <c r="MBY3"/>
      <c r="MBZ3"/>
      <c r="MCA3"/>
      <c r="MCB3"/>
      <c r="MCC3"/>
      <c r="MCD3"/>
      <c r="MCE3"/>
      <c r="MCF3"/>
      <c r="MCG3"/>
      <c r="MCH3"/>
      <c r="MCI3"/>
      <c r="MCJ3"/>
      <c r="MCK3"/>
      <c r="MCL3"/>
      <c r="MCM3"/>
      <c r="MCN3"/>
      <c r="MCO3"/>
      <c r="MCP3"/>
      <c r="MCQ3"/>
      <c r="MCR3"/>
      <c r="MCS3"/>
      <c r="MCT3"/>
      <c r="MCU3"/>
      <c r="MCV3"/>
      <c r="MCW3"/>
      <c r="MCX3"/>
      <c r="MCY3"/>
      <c r="MCZ3"/>
      <c r="MDA3"/>
      <c r="MDB3"/>
      <c r="MDC3"/>
      <c r="MDD3"/>
      <c r="MDE3"/>
      <c r="MDF3"/>
      <c r="MDG3"/>
      <c r="MDH3"/>
      <c r="MDI3"/>
      <c r="MDJ3"/>
      <c r="MDK3"/>
      <c r="MDL3"/>
      <c r="MDM3"/>
      <c r="MDN3"/>
      <c r="MDO3"/>
      <c r="MDP3"/>
      <c r="MDQ3"/>
      <c r="MDR3"/>
      <c r="MDS3"/>
      <c r="MDT3"/>
      <c r="MDU3"/>
      <c r="MDV3"/>
      <c r="MDW3"/>
      <c r="MDX3"/>
      <c r="MDY3"/>
      <c r="MDZ3"/>
      <c r="MEA3"/>
      <c r="MEB3"/>
      <c r="MEC3"/>
      <c r="MED3"/>
      <c r="MEE3"/>
      <c r="MEF3"/>
      <c r="MEG3"/>
      <c r="MEH3"/>
      <c r="MEI3"/>
      <c r="MEJ3"/>
      <c r="MEK3"/>
      <c r="MEL3"/>
      <c r="MEM3"/>
      <c r="MEN3"/>
      <c r="MEO3"/>
      <c r="MEP3"/>
      <c r="MEQ3"/>
      <c r="MER3"/>
      <c r="MES3"/>
      <c r="MET3"/>
      <c r="MEU3"/>
      <c r="MEV3"/>
      <c r="MEW3"/>
      <c r="MEX3"/>
      <c r="MEY3"/>
      <c r="MEZ3"/>
      <c r="MFA3"/>
      <c r="MFB3"/>
      <c r="MFC3"/>
      <c r="MFD3"/>
      <c r="MFE3"/>
      <c r="MFF3"/>
      <c r="MFG3"/>
      <c r="MFH3"/>
      <c r="MFI3"/>
      <c r="MFJ3"/>
      <c r="MFK3"/>
      <c r="MFL3"/>
      <c r="MFM3"/>
      <c r="MFN3"/>
      <c r="MFO3"/>
      <c r="MFP3"/>
      <c r="MFQ3"/>
      <c r="MFR3"/>
      <c r="MFS3"/>
      <c r="MFT3"/>
      <c r="MFU3"/>
      <c r="MFV3"/>
      <c r="MFW3"/>
      <c r="MFX3"/>
      <c r="MFY3"/>
      <c r="MFZ3"/>
      <c r="MGA3"/>
      <c r="MGB3"/>
      <c r="MGC3"/>
      <c r="MGD3"/>
      <c r="MGE3"/>
      <c r="MGF3"/>
      <c r="MGG3"/>
      <c r="MGH3"/>
      <c r="MGI3"/>
      <c r="MGJ3"/>
      <c r="MGK3"/>
      <c r="MGL3"/>
      <c r="MGM3"/>
      <c r="MGN3"/>
      <c r="MGO3"/>
      <c r="MGP3"/>
      <c r="MGQ3"/>
      <c r="MGR3"/>
      <c r="MGS3"/>
      <c r="MGT3"/>
      <c r="MGU3"/>
      <c r="MGV3"/>
      <c r="MGW3"/>
      <c r="MGX3"/>
      <c r="MGY3"/>
      <c r="MGZ3"/>
      <c r="MHA3"/>
      <c r="MHB3"/>
      <c r="MHC3"/>
      <c r="MHD3"/>
      <c r="MHE3"/>
      <c r="MHF3"/>
      <c r="MHG3"/>
      <c r="MHH3"/>
      <c r="MHI3"/>
      <c r="MHJ3"/>
      <c r="MHK3"/>
      <c r="MHL3"/>
      <c r="MHM3"/>
      <c r="MHN3"/>
      <c r="MHO3"/>
      <c r="MHP3"/>
      <c r="MHQ3"/>
      <c r="MHR3"/>
      <c r="MHS3"/>
      <c r="MHT3"/>
      <c r="MHU3"/>
      <c r="MHV3"/>
      <c r="MHW3"/>
      <c r="MHX3"/>
      <c r="MHY3"/>
      <c r="MHZ3"/>
      <c r="MIA3"/>
      <c r="MIB3"/>
      <c r="MIC3"/>
      <c r="MID3"/>
      <c r="MIE3"/>
      <c r="MIF3"/>
      <c r="MIG3"/>
      <c r="MIH3"/>
      <c r="MII3"/>
      <c r="MIJ3"/>
      <c r="MIK3"/>
      <c r="MIL3"/>
      <c r="MIM3"/>
      <c r="MIN3"/>
      <c r="MIO3"/>
      <c r="MIP3"/>
      <c r="MIQ3"/>
      <c r="MIR3"/>
      <c r="MIS3"/>
      <c r="MIT3"/>
      <c r="MIU3"/>
      <c r="MIV3"/>
      <c r="MIW3"/>
      <c r="MIX3"/>
      <c r="MIY3"/>
      <c r="MIZ3"/>
      <c r="MJA3"/>
      <c r="MJB3"/>
      <c r="MJC3"/>
      <c r="MJD3"/>
      <c r="MJE3"/>
      <c r="MJF3"/>
      <c r="MJG3"/>
      <c r="MJH3"/>
      <c r="MJI3"/>
      <c r="MJJ3"/>
      <c r="MJK3"/>
      <c r="MJL3"/>
      <c r="MJM3"/>
      <c r="MJN3"/>
      <c r="MJO3"/>
      <c r="MJP3"/>
      <c r="MJQ3"/>
      <c r="MJR3"/>
      <c r="MJS3"/>
      <c r="MJT3"/>
      <c r="MJU3"/>
      <c r="MJV3"/>
      <c r="MJW3"/>
      <c r="MJX3"/>
      <c r="MJY3"/>
      <c r="MJZ3"/>
      <c r="MKA3"/>
      <c r="MKB3"/>
      <c r="MKC3"/>
      <c r="MKD3"/>
      <c r="MKE3"/>
      <c r="MKF3"/>
      <c r="MKG3"/>
      <c r="MKH3"/>
      <c r="MKI3"/>
      <c r="MKJ3"/>
      <c r="MKK3"/>
      <c r="MKL3"/>
      <c r="MKM3"/>
      <c r="MKN3"/>
      <c r="MKO3"/>
      <c r="MKP3"/>
      <c r="MKQ3"/>
      <c r="MKR3"/>
      <c r="MKS3"/>
      <c r="MKT3"/>
      <c r="MKU3"/>
      <c r="MKV3"/>
      <c r="MKW3"/>
      <c r="MKX3"/>
      <c r="MKY3"/>
      <c r="MKZ3"/>
      <c r="MLA3"/>
      <c r="MLB3"/>
      <c r="MLC3"/>
      <c r="MLD3"/>
      <c r="MLE3"/>
      <c r="MLF3"/>
      <c r="MLG3"/>
      <c r="MLH3"/>
      <c r="MLI3"/>
      <c r="MLJ3"/>
      <c r="MLK3"/>
      <c r="MLL3"/>
      <c r="MLM3"/>
      <c r="MLN3"/>
      <c r="MLO3"/>
      <c r="MLP3"/>
      <c r="MLQ3"/>
      <c r="MLR3"/>
      <c r="MLS3"/>
      <c r="MLT3"/>
      <c r="MLU3"/>
      <c r="MLV3"/>
      <c r="MLW3"/>
      <c r="MLX3"/>
      <c r="MLY3"/>
      <c r="MLZ3"/>
      <c r="MMA3"/>
      <c r="MMB3"/>
      <c r="MMC3"/>
      <c r="MMD3"/>
      <c r="MME3"/>
      <c r="MMF3"/>
      <c r="MMG3"/>
      <c r="MMH3"/>
      <c r="MMI3"/>
      <c r="MMJ3"/>
      <c r="MMK3"/>
      <c r="MML3"/>
      <c r="MMM3"/>
      <c r="MMN3"/>
      <c r="MMO3"/>
      <c r="MMP3"/>
      <c r="MMQ3"/>
      <c r="MMR3"/>
      <c r="MMS3"/>
      <c r="MMT3"/>
      <c r="MMU3"/>
      <c r="MMV3"/>
      <c r="MMW3"/>
      <c r="MMX3"/>
      <c r="MMY3"/>
      <c r="MMZ3"/>
      <c r="MNA3"/>
      <c r="MNB3"/>
      <c r="MNC3"/>
      <c r="MND3"/>
      <c r="MNE3"/>
      <c r="MNF3"/>
      <c r="MNG3"/>
      <c r="MNH3"/>
      <c r="MNI3"/>
      <c r="MNJ3"/>
      <c r="MNK3"/>
      <c r="MNL3"/>
      <c r="MNM3"/>
      <c r="MNN3"/>
      <c r="MNO3"/>
      <c r="MNP3"/>
      <c r="MNQ3"/>
      <c r="MNR3"/>
      <c r="MNS3"/>
      <c r="MNT3"/>
      <c r="MNU3"/>
      <c r="MNV3"/>
      <c r="MNW3"/>
      <c r="MNX3"/>
      <c r="MNY3"/>
      <c r="MNZ3"/>
      <c r="MOA3"/>
      <c r="MOB3"/>
      <c r="MOC3"/>
      <c r="MOD3"/>
      <c r="MOE3"/>
      <c r="MOF3"/>
      <c r="MOG3"/>
      <c r="MOH3"/>
      <c r="MOI3"/>
      <c r="MOJ3"/>
      <c r="MOK3"/>
      <c r="MOL3"/>
      <c r="MOM3"/>
      <c r="MON3"/>
      <c r="MOO3"/>
      <c r="MOP3"/>
      <c r="MOQ3"/>
      <c r="MOR3"/>
      <c r="MOS3"/>
      <c r="MOT3"/>
      <c r="MOU3"/>
      <c r="MOV3"/>
      <c r="MOW3"/>
      <c r="MOX3"/>
      <c r="MOY3"/>
      <c r="MOZ3"/>
      <c r="MPA3"/>
      <c r="MPB3"/>
      <c r="MPC3"/>
      <c r="MPD3"/>
      <c r="MPE3"/>
      <c r="MPF3"/>
      <c r="MPG3"/>
      <c r="MPH3"/>
      <c r="MPI3"/>
      <c r="MPJ3"/>
      <c r="MPK3"/>
      <c r="MPL3"/>
      <c r="MPM3"/>
      <c r="MPN3"/>
      <c r="MPO3"/>
      <c r="MPP3"/>
      <c r="MPQ3"/>
      <c r="MPR3"/>
      <c r="MPS3"/>
      <c r="MPT3"/>
      <c r="MPU3"/>
      <c r="MPV3"/>
      <c r="MPW3"/>
      <c r="MPX3"/>
      <c r="MPY3"/>
      <c r="MPZ3"/>
      <c r="MQA3"/>
      <c r="MQB3"/>
      <c r="MQC3"/>
      <c r="MQD3"/>
      <c r="MQE3"/>
      <c r="MQF3"/>
      <c r="MQG3"/>
      <c r="MQH3"/>
      <c r="MQI3"/>
      <c r="MQJ3"/>
      <c r="MQK3"/>
      <c r="MQL3"/>
      <c r="MQM3"/>
      <c r="MQN3"/>
      <c r="MQO3"/>
      <c r="MQP3"/>
      <c r="MQQ3"/>
      <c r="MQR3"/>
      <c r="MQS3"/>
      <c r="MQT3"/>
      <c r="MQU3"/>
      <c r="MQV3"/>
      <c r="MQW3"/>
      <c r="MQX3"/>
      <c r="MQY3"/>
      <c r="MQZ3"/>
      <c r="MRA3"/>
      <c r="MRB3"/>
      <c r="MRC3"/>
      <c r="MRD3"/>
      <c r="MRE3"/>
      <c r="MRF3"/>
      <c r="MRG3"/>
      <c r="MRH3"/>
      <c r="MRI3"/>
      <c r="MRJ3"/>
      <c r="MRK3"/>
      <c r="MRL3"/>
      <c r="MRM3"/>
      <c r="MRN3"/>
      <c r="MRO3"/>
      <c r="MRP3"/>
      <c r="MRQ3"/>
      <c r="MRR3"/>
      <c r="MRS3"/>
      <c r="MRT3"/>
      <c r="MRU3"/>
      <c r="MRV3"/>
      <c r="MRW3"/>
      <c r="MRX3"/>
      <c r="MRY3"/>
      <c r="MRZ3"/>
      <c r="MSA3"/>
      <c r="MSB3"/>
      <c r="MSC3"/>
      <c r="MSD3"/>
      <c r="MSE3"/>
      <c r="MSF3"/>
      <c r="MSG3"/>
      <c r="MSH3"/>
      <c r="MSI3"/>
      <c r="MSJ3"/>
      <c r="MSK3"/>
      <c r="MSL3"/>
      <c r="MSM3"/>
      <c r="MSN3"/>
      <c r="MSO3"/>
      <c r="MSP3"/>
      <c r="MSQ3"/>
      <c r="MSR3"/>
      <c r="MSS3"/>
      <c r="MST3"/>
      <c r="MSU3"/>
      <c r="MSV3"/>
      <c r="MSW3"/>
      <c r="MSX3"/>
      <c r="MSY3"/>
      <c r="MSZ3"/>
      <c r="MTA3"/>
      <c r="MTB3"/>
      <c r="MTC3"/>
      <c r="MTD3"/>
      <c r="MTE3"/>
      <c r="MTF3"/>
      <c r="MTG3"/>
      <c r="MTH3"/>
      <c r="MTI3"/>
      <c r="MTJ3"/>
      <c r="MTK3"/>
      <c r="MTL3"/>
      <c r="MTM3"/>
      <c r="MTN3"/>
      <c r="MTO3"/>
      <c r="MTP3"/>
      <c r="MTQ3"/>
      <c r="MTR3"/>
      <c r="MTS3"/>
      <c r="MTT3"/>
      <c r="MTU3"/>
      <c r="MTV3"/>
      <c r="MTW3"/>
      <c r="MTX3"/>
      <c r="MTY3"/>
      <c r="MTZ3"/>
      <c r="MUA3"/>
      <c r="MUB3"/>
      <c r="MUC3"/>
      <c r="MUD3"/>
      <c r="MUE3"/>
      <c r="MUF3"/>
      <c r="MUG3"/>
      <c r="MUH3"/>
      <c r="MUI3"/>
      <c r="MUJ3"/>
      <c r="MUK3"/>
      <c r="MUL3"/>
      <c r="MUM3"/>
      <c r="MUN3"/>
      <c r="MUO3"/>
      <c r="MUP3"/>
      <c r="MUQ3"/>
      <c r="MUR3"/>
      <c r="MUS3"/>
      <c r="MUT3"/>
      <c r="MUU3"/>
      <c r="MUV3"/>
      <c r="MUW3"/>
      <c r="MUX3"/>
      <c r="MUY3"/>
      <c r="MUZ3"/>
      <c r="MVA3"/>
      <c r="MVB3"/>
      <c r="MVC3"/>
      <c r="MVD3"/>
      <c r="MVE3"/>
      <c r="MVF3"/>
      <c r="MVG3"/>
      <c r="MVH3"/>
      <c r="MVI3"/>
      <c r="MVJ3"/>
      <c r="MVK3"/>
      <c r="MVL3"/>
      <c r="MVM3"/>
      <c r="MVN3"/>
      <c r="MVO3"/>
      <c r="MVP3"/>
      <c r="MVQ3"/>
      <c r="MVR3"/>
      <c r="MVS3"/>
      <c r="MVT3"/>
      <c r="MVU3"/>
      <c r="MVV3"/>
      <c r="MVW3"/>
      <c r="MVX3"/>
      <c r="MVY3"/>
      <c r="MVZ3"/>
      <c r="MWA3"/>
      <c r="MWB3"/>
      <c r="MWC3"/>
      <c r="MWD3"/>
      <c r="MWE3"/>
      <c r="MWF3"/>
      <c r="MWG3"/>
      <c r="MWH3"/>
      <c r="MWI3"/>
      <c r="MWJ3"/>
      <c r="MWK3"/>
      <c r="MWL3"/>
      <c r="MWM3"/>
      <c r="MWN3"/>
      <c r="MWO3"/>
      <c r="MWP3"/>
      <c r="MWQ3"/>
      <c r="MWR3"/>
      <c r="MWS3"/>
      <c r="MWT3"/>
      <c r="MWU3"/>
      <c r="MWV3"/>
      <c r="MWW3"/>
      <c r="MWX3"/>
      <c r="MWY3"/>
      <c r="MWZ3"/>
      <c r="MXA3"/>
      <c r="MXB3"/>
      <c r="MXC3"/>
      <c r="MXD3"/>
      <c r="MXE3"/>
      <c r="MXF3"/>
      <c r="MXG3"/>
      <c r="MXH3"/>
      <c r="MXI3"/>
      <c r="MXJ3"/>
      <c r="MXK3"/>
      <c r="MXL3"/>
      <c r="MXM3"/>
      <c r="MXN3"/>
      <c r="MXO3"/>
      <c r="MXP3"/>
      <c r="MXQ3"/>
      <c r="MXR3"/>
      <c r="MXS3"/>
      <c r="MXT3"/>
      <c r="MXU3"/>
      <c r="MXV3"/>
      <c r="MXW3"/>
      <c r="MXX3"/>
      <c r="MXY3"/>
      <c r="MXZ3"/>
      <c r="MYA3"/>
      <c r="MYB3"/>
      <c r="MYC3"/>
      <c r="MYD3"/>
      <c r="MYE3"/>
      <c r="MYF3"/>
      <c r="MYG3"/>
      <c r="MYH3"/>
      <c r="MYI3"/>
      <c r="MYJ3"/>
      <c r="MYK3"/>
      <c r="MYL3"/>
      <c r="MYM3"/>
      <c r="MYN3"/>
      <c r="MYO3"/>
      <c r="MYP3"/>
      <c r="MYQ3"/>
      <c r="MYR3"/>
      <c r="MYS3"/>
      <c r="MYT3"/>
      <c r="MYU3"/>
      <c r="MYV3"/>
      <c r="MYW3"/>
      <c r="MYX3"/>
      <c r="MYY3"/>
      <c r="MYZ3"/>
      <c r="MZA3"/>
      <c r="MZB3"/>
      <c r="MZC3"/>
      <c r="MZD3"/>
      <c r="MZE3"/>
      <c r="MZF3"/>
      <c r="MZG3"/>
      <c r="MZH3"/>
      <c r="MZI3"/>
      <c r="MZJ3"/>
      <c r="MZK3"/>
      <c r="MZL3"/>
      <c r="MZM3"/>
      <c r="MZN3"/>
      <c r="MZO3"/>
      <c r="MZP3"/>
      <c r="MZQ3"/>
      <c r="MZR3"/>
      <c r="MZS3"/>
      <c r="MZT3"/>
      <c r="MZU3"/>
      <c r="MZV3"/>
      <c r="MZW3"/>
      <c r="MZX3"/>
      <c r="MZY3"/>
      <c r="MZZ3"/>
      <c r="NAA3"/>
      <c r="NAB3"/>
      <c r="NAC3"/>
      <c r="NAD3"/>
      <c r="NAE3"/>
      <c r="NAF3"/>
      <c r="NAG3"/>
      <c r="NAH3"/>
      <c r="NAI3"/>
      <c r="NAJ3"/>
      <c r="NAK3"/>
      <c r="NAL3"/>
      <c r="NAM3"/>
      <c r="NAN3"/>
      <c r="NAO3"/>
      <c r="NAP3"/>
      <c r="NAQ3"/>
      <c r="NAR3"/>
      <c r="NAS3"/>
      <c r="NAT3"/>
      <c r="NAU3"/>
      <c r="NAV3"/>
      <c r="NAW3"/>
      <c r="NAX3"/>
      <c r="NAY3"/>
      <c r="NAZ3"/>
      <c r="NBA3"/>
      <c r="NBB3"/>
      <c r="NBC3"/>
      <c r="NBD3"/>
      <c r="NBE3"/>
      <c r="NBF3"/>
      <c r="NBG3"/>
      <c r="NBH3"/>
      <c r="NBI3"/>
      <c r="NBJ3"/>
      <c r="NBK3"/>
      <c r="NBL3"/>
      <c r="NBM3"/>
      <c r="NBN3"/>
      <c r="NBO3"/>
      <c r="NBP3"/>
      <c r="NBQ3"/>
      <c r="NBR3"/>
      <c r="NBS3"/>
      <c r="NBT3"/>
      <c r="NBU3"/>
      <c r="NBV3"/>
      <c r="NBW3"/>
      <c r="NBX3"/>
      <c r="NBY3"/>
      <c r="NBZ3"/>
      <c r="NCA3"/>
      <c r="NCB3"/>
      <c r="NCC3"/>
      <c r="NCD3"/>
      <c r="NCE3"/>
      <c r="NCF3"/>
      <c r="NCG3"/>
      <c r="NCH3"/>
      <c r="NCI3"/>
      <c r="NCJ3"/>
      <c r="NCK3"/>
      <c r="NCL3"/>
      <c r="NCM3"/>
      <c r="NCN3"/>
      <c r="NCO3"/>
      <c r="NCP3"/>
      <c r="NCQ3"/>
      <c r="NCR3"/>
      <c r="NCS3"/>
      <c r="NCT3"/>
      <c r="NCU3"/>
      <c r="NCV3"/>
      <c r="NCW3"/>
      <c r="NCX3"/>
      <c r="NCY3"/>
      <c r="NCZ3"/>
      <c r="NDA3"/>
      <c r="NDB3"/>
      <c r="NDC3"/>
      <c r="NDD3"/>
      <c r="NDE3"/>
      <c r="NDF3"/>
      <c r="NDG3"/>
      <c r="NDH3"/>
      <c r="NDI3"/>
      <c r="NDJ3"/>
      <c r="NDK3"/>
      <c r="NDL3"/>
      <c r="NDM3"/>
      <c r="NDN3"/>
      <c r="NDO3"/>
      <c r="NDP3"/>
      <c r="NDQ3"/>
      <c r="NDR3"/>
      <c r="NDS3"/>
      <c r="NDT3"/>
      <c r="NDU3"/>
      <c r="NDV3"/>
      <c r="NDW3"/>
      <c r="NDX3"/>
      <c r="NDY3"/>
      <c r="NDZ3"/>
      <c r="NEA3"/>
      <c r="NEB3"/>
      <c r="NEC3"/>
      <c r="NED3"/>
      <c r="NEE3"/>
      <c r="NEF3"/>
      <c r="NEG3"/>
      <c r="NEH3"/>
      <c r="NEI3"/>
      <c r="NEJ3"/>
      <c r="NEK3"/>
      <c r="NEL3"/>
      <c r="NEM3"/>
      <c r="NEN3"/>
      <c r="NEO3"/>
      <c r="NEP3"/>
      <c r="NEQ3"/>
      <c r="NER3"/>
      <c r="NES3"/>
      <c r="NET3"/>
      <c r="NEU3"/>
      <c r="NEV3"/>
      <c r="NEW3"/>
      <c r="NEX3"/>
      <c r="NEY3"/>
      <c r="NEZ3"/>
      <c r="NFA3"/>
      <c r="NFB3"/>
      <c r="NFC3"/>
      <c r="NFD3"/>
      <c r="NFE3"/>
      <c r="NFF3"/>
      <c r="NFG3"/>
      <c r="NFH3"/>
      <c r="NFI3"/>
      <c r="NFJ3"/>
      <c r="NFK3"/>
      <c r="NFL3"/>
      <c r="NFM3"/>
      <c r="NFN3"/>
      <c r="NFO3"/>
      <c r="NFP3"/>
      <c r="NFQ3"/>
      <c r="NFR3"/>
      <c r="NFS3"/>
      <c r="NFT3"/>
      <c r="NFU3"/>
      <c r="NFV3"/>
      <c r="NFW3"/>
      <c r="NFX3"/>
      <c r="NFY3"/>
      <c r="NFZ3"/>
      <c r="NGA3"/>
      <c r="NGB3"/>
      <c r="NGC3"/>
      <c r="NGD3"/>
      <c r="NGE3"/>
      <c r="NGF3"/>
      <c r="NGG3"/>
      <c r="NGH3"/>
      <c r="NGI3"/>
      <c r="NGJ3"/>
      <c r="NGK3"/>
      <c r="NGL3"/>
      <c r="NGM3"/>
      <c r="NGN3"/>
      <c r="NGO3"/>
      <c r="NGP3"/>
      <c r="NGQ3"/>
      <c r="NGR3"/>
      <c r="NGS3"/>
      <c r="NGT3"/>
      <c r="NGU3"/>
      <c r="NGV3"/>
      <c r="NGW3"/>
      <c r="NGX3"/>
      <c r="NGY3"/>
      <c r="NGZ3"/>
      <c r="NHA3"/>
      <c r="NHB3"/>
      <c r="NHC3"/>
      <c r="NHD3"/>
      <c r="NHE3"/>
      <c r="NHF3"/>
      <c r="NHG3"/>
      <c r="NHH3"/>
      <c r="NHI3"/>
      <c r="NHJ3"/>
      <c r="NHK3"/>
      <c r="NHL3"/>
      <c r="NHM3"/>
      <c r="NHN3"/>
      <c r="NHO3"/>
      <c r="NHP3"/>
      <c r="NHQ3"/>
      <c r="NHR3"/>
      <c r="NHS3"/>
      <c r="NHT3"/>
      <c r="NHU3"/>
      <c r="NHV3"/>
      <c r="NHW3"/>
      <c r="NHX3"/>
      <c r="NHY3"/>
      <c r="NHZ3"/>
      <c r="NIA3"/>
      <c r="NIB3"/>
      <c r="NIC3"/>
      <c r="NID3"/>
      <c r="NIE3"/>
      <c r="NIF3"/>
      <c r="NIG3"/>
      <c r="NIH3"/>
      <c r="NII3"/>
      <c r="NIJ3"/>
      <c r="NIK3"/>
      <c r="NIL3"/>
      <c r="NIM3"/>
      <c r="NIN3"/>
      <c r="NIO3"/>
      <c r="NIP3"/>
      <c r="NIQ3"/>
      <c r="NIR3"/>
      <c r="NIS3"/>
      <c r="NIT3"/>
      <c r="NIU3"/>
      <c r="NIV3"/>
      <c r="NIW3"/>
      <c r="NIX3"/>
      <c r="NIY3"/>
      <c r="NIZ3"/>
      <c r="NJA3"/>
      <c r="NJB3"/>
      <c r="NJC3"/>
      <c r="NJD3"/>
      <c r="NJE3"/>
      <c r="NJF3"/>
      <c r="NJG3"/>
      <c r="NJH3"/>
      <c r="NJI3"/>
      <c r="NJJ3"/>
      <c r="NJK3"/>
      <c r="NJL3"/>
      <c r="NJM3"/>
      <c r="NJN3"/>
      <c r="NJO3"/>
      <c r="NJP3"/>
      <c r="NJQ3"/>
      <c r="NJR3"/>
      <c r="NJS3"/>
      <c r="NJT3"/>
      <c r="NJU3"/>
      <c r="NJV3"/>
      <c r="NJW3"/>
      <c r="NJX3"/>
      <c r="NJY3"/>
      <c r="NJZ3"/>
      <c r="NKA3"/>
      <c r="NKB3"/>
      <c r="NKC3"/>
      <c r="NKD3"/>
      <c r="NKE3"/>
      <c r="NKF3"/>
      <c r="NKG3"/>
      <c r="NKH3"/>
      <c r="NKI3"/>
      <c r="NKJ3"/>
      <c r="NKK3"/>
      <c r="NKL3"/>
      <c r="NKM3"/>
      <c r="NKN3"/>
      <c r="NKO3"/>
      <c r="NKP3"/>
      <c r="NKQ3"/>
      <c r="NKR3"/>
      <c r="NKS3"/>
      <c r="NKT3"/>
      <c r="NKU3"/>
      <c r="NKV3"/>
      <c r="NKW3"/>
      <c r="NKX3"/>
      <c r="NKY3"/>
      <c r="NKZ3"/>
      <c r="NLA3"/>
      <c r="NLB3"/>
      <c r="NLC3"/>
      <c r="NLD3"/>
      <c r="NLE3"/>
      <c r="NLF3"/>
      <c r="NLG3"/>
      <c r="NLH3"/>
      <c r="NLI3"/>
      <c r="NLJ3"/>
      <c r="NLK3"/>
      <c r="NLL3"/>
      <c r="NLM3"/>
      <c r="NLN3"/>
      <c r="NLO3"/>
      <c r="NLP3"/>
      <c r="NLQ3"/>
      <c r="NLR3"/>
      <c r="NLS3"/>
      <c r="NLT3"/>
      <c r="NLU3"/>
      <c r="NLV3"/>
      <c r="NLW3"/>
      <c r="NLX3"/>
      <c r="NLY3"/>
      <c r="NLZ3"/>
      <c r="NMA3"/>
      <c r="NMB3"/>
      <c r="NMC3"/>
      <c r="NMD3"/>
      <c r="NME3"/>
      <c r="NMF3"/>
      <c r="NMG3"/>
      <c r="NMH3"/>
      <c r="NMI3"/>
      <c r="NMJ3"/>
      <c r="NMK3"/>
      <c r="NML3"/>
      <c r="NMM3"/>
      <c r="NMN3"/>
      <c r="NMO3"/>
      <c r="NMP3"/>
      <c r="NMQ3"/>
      <c r="NMR3"/>
      <c r="NMS3"/>
      <c r="NMT3"/>
      <c r="NMU3"/>
      <c r="NMV3"/>
      <c r="NMW3"/>
      <c r="NMX3"/>
      <c r="NMY3"/>
      <c r="NMZ3"/>
      <c r="NNA3"/>
      <c r="NNB3"/>
      <c r="NNC3"/>
      <c r="NND3"/>
      <c r="NNE3"/>
      <c r="NNF3"/>
      <c r="NNG3"/>
      <c r="NNH3"/>
      <c r="NNI3"/>
      <c r="NNJ3"/>
      <c r="NNK3"/>
      <c r="NNL3"/>
      <c r="NNM3"/>
      <c r="NNN3"/>
      <c r="NNO3"/>
      <c r="NNP3"/>
      <c r="NNQ3"/>
      <c r="NNR3"/>
      <c r="NNS3"/>
      <c r="NNT3"/>
      <c r="NNU3"/>
      <c r="NNV3"/>
      <c r="NNW3"/>
      <c r="NNX3"/>
      <c r="NNY3"/>
      <c r="NNZ3"/>
      <c r="NOA3"/>
      <c r="NOB3"/>
      <c r="NOC3"/>
      <c r="NOD3"/>
      <c r="NOE3"/>
      <c r="NOF3"/>
      <c r="NOG3"/>
      <c r="NOH3"/>
      <c r="NOI3"/>
      <c r="NOJ3"/>
      <c r="NOK3"/>
      <c r="NOL3"/>
      <c r="NOM3"/>
      <c r="NON3"/>
      <c r="NOO3"/>
      <c r="NOP3"/>
      <c r="NOQ3"/>
      <c r="NOR3"/>
      <c r="NOS3"/>
      <c r="NOT3"/>
      <c r="NOU3"/>
      <c r="NOV3"/>
      <c r="NOW3"/>
      <c r="NOX3"/>
      <c r="NOY3"/>
      <c r="NOZ3"/>
      <c r="NPA3"/>
      <c r="NPB3"/>
      <c r="NPC3"/>
      <c r="NPD3"/>
      <c r="NPE3"/>
      <c r="NPF3"/>
      <c r="NPG3"/>
      <c r="NPH3"/>
      <c r="NPI3"/>
      <c r="NPJ3"/>
      <c r="NPK3"/>
      <c r="NPL3"/>
      <c r="NPM3"/>
      <c r="NPN3"/>
      <c r="NPO3"/>
      <c r="NPP3"/>
      <c r="NPQ3"/>
      <c r="NPR3"/>
      <c r="NPS3"/>
      <c r="NPT3"/>
      <c r="NPU3"/>
      <c r="NPV3"/>
      <c r="NPW3"/>
      <c r="NPX3"/>
      <c r="NPY3"/>
      <c r="NPZ3"/>
      <c r="NQA3"/>
      <c r="NQB3"/>
      <c r="NQC3"/>
      <c r="NQD3"/>
      <c r="NQE3"/>
      <c r="NQF3"/>
      <c r="NQG3"/>
      <c r="NQH3"/>
      <c r="NQI3"/>
      <c r="NQJ3"/>
      <c r="NQK3"/>
      <c r="NQL3"/>
      <c r="NQM3"/>
      <c r="NQN3"/>
      <c r="NQO3"/>
      <c r="NQP3"/>
      <c r="NQQ3"/>
      <c r="NQR3"/>
      <c r="NQS3"/>
      <c r="NQT3"/>
      <c r="NQU3"/>
      <c r="NQV3"/>
      <c r="NQW3"/>
      <c r="NQX3"/>
      <c r="NQY3"/>
      <c r="NQZ3"/>
      <c r="NRA3"/>
      <c r="NRB3"/>
      <c r="NRC3"/>
      <c r="NRD3"/>
      <c r="NRE3"/>
      <c r="NRF3"/>
      <c r="NRG3"/>
      <c r="NRH3"/>
      <c r="NRI3"/>
      <c r="NRJ3"/>
      <c r="NRK3"/>
      <c r="NRL3"/>
      <c r="NRM3"/>
      <c r="NRN3"/>
      <c r="NRO3"/>
      <c r="NRP3"/>
      <c r="NRQ3"/>
      <c r="NRR3"/>
      <c r="NRS3"/>
      <c r="NRT3"/>
      <c r="NRU3"/>
      <c r="NRV3"/>
      <c r="NRW3"/>
      <c r="NRX3"/>
      <c r="NRY3"/>
      <c r="NRZ3"/>
      <c r="NSA3"/>
      <c r="NSB3"/>
      <c r="NSC3"/>
      <c r="NSD3"/>
      <c r="NSE3"/>
      <c r="NSF3"/>
      <c r="NSG3"/>
      <c r="NSH3"/>
      <c r="NSI3"/>
      <c r="NSJ3"/>
      <c r="NSK3"/>
      <c r="NSL3"/>
      <c r="NSM3"/>
      <c r="NSN3"/>
      <c r="NSO3"/>
      <c r="NSP3"/>
      <c r="NSQ3"/>
      <c r="NSR3"/>
      <c r="NSS3"/>
      <c r="NST3"/>
      <c r="NSU3"/>
      <c r="NSV3"/>
      <c r="NSW3"/>
      <c r="NSX3"/>
      <c r="NSY3"/>
      <c r="NSZ3"/>
      <c r="NTA3"/>
      <c r="NTB3"/>
      <c r="NTC3"/>
      <c r="NTD3"/>
      <c r="NTE3"/>
      <c r="NTF3"/>
      <c r="NTG3"/>
      <c r="NTH3"/>
      <c r="NTI3"/>
      <c r="NTJ3"/>
      <c r="NTK3"/>
      <c r="NTL3"/>
      <c r="NTM3"/>
      <c r="NTN3"/>
      <c r="NTO3"/>
      <c r="NTP3"/>
      <c r="NTQ3"/>
      <c r="NTR3"/>
      <c r="NTS3"/>
      <c r="NTT3"/>
      <c r="NTU3"/>
      <c r="NTV3"/>
      <c r="NTW3"/>
      <c r="NTX3"/>
      <c r="NTY3"/>
      <c r="NTZ3"/>
      <c r="NUA3"/>
      <c r="NUB3"/>
      <c r="NUC3"/>
      <c r="NUD3"/>
      <c r="NUE3"/>
      <c r="NUF3"/>
      <c r="NUG3"/>
      <c r="NUH3"/>
      <c r="NUI3"/>
      <c r="NUJ3"/>
      <c r="NUK3"/>
      <c r="NUL3"/>
      <c r="NUM3"/>
      <c r="NUN3"/>
      <c r="NUO3"/>
      <c r="NUP3"/>
      <c r="NUQ3"/>
      <c r="NUR3"/>
      <c r="NUS3"/>
      <c r="NUT3"/>
      <c r="NUU3"/>
      <c r="NUV3"/>
      <c r="NUW3"/>
      <c r="NUX3"/>
      <c r="NUY3"/>
      <c r="NUZ3"/>
      <c r="NVA3"/>
      <c r="NVB3"/>
      <c r="NVC3"/>
      <c r="NVD3"/>
      <c r="NVE3"/>
      <c r="NVF3"/>
      <c r="NVG3"/>
      <c r="NVH3"/>
      <c r="NVI3"/>
      <c r="NVJ3"/>
      <c r="NVK3"/>
      <c r="NVL3"/>
      <c r="NVM3"/>
      <c r="NVN3"/>
      <c r="NVO3"/>
      <c r="NVP3"/>
      <c r="NVQ3"/>
      <c r="NVR3"/>
      <c r="NVS3"/>
      <c r="NVT3"/>
      <c r="NVU3"/>
      <c r="NVV3"/>
      <c r="NVW3"/>
      <c r="NVX3"/>
      <c r="NVY3"/>
      <c r="NVZ3"/>
      <c r="NWA3"/>
      <c r="NWB3"/>
      <c r="NWC3"/>
      <c r="NWD3"/>
      <c r="NWE3"/>
      <c r="NWF3"/>
      <c r="NWG3"/>
      <c r="NWH3"/>
      <c r="NWI3"/>
      <c r="NWJ3"/>
      <c r="NWK3"/>
      <c r="NWL3"/>
      <c r="NWM3"/>
      <c r="NWN3"/>
      <c r="NWO3"/>
      <c r="NWP3"/>
      <c r="NWQ3"/>
      <c r="NWR3"/>
      <c r="NWS3"/>
      <c r="NWT3"/>
      <c r="NWU3"/>
      <c r="NWV3"/>
      <c r="NWW3"/>
      <c r="NWX3"/>
      <c r="NWY3"/>
      <c r="NWZ3"/>
      <c r="NXA3"/>
      <c r="NXB3"/>
      <c r="NXC3"/>
      <c r="NXD3"/>
      <c r="NXE3"/>
      <c r="NXF3"/>
      <c r="NXG3"/>
      <c r="NXH3"/>
      <c r="NXI3"/>
      <c r="NXJ3"/>
      <c r="NXK3"/>
      <c r="NXL3"/>
      <c r="NXM3"/>
      <c r="NXN3"/>
      <c r="NXO3"/>
      <c r="NXP3"/>
      <c r="NXQ3"/>
      <c r="NXR3"/>
      <c r="NXS3"/>
      <c r="NXT3"/>
      <c r="NXU3"/>
      <c r="NXV3"/>
      <c r="NXW3"/>
      <c r="NXX3"/>
      <c r="NXY3"/>
      <c r="NXZ3"/>
      <c r="NYA3"/>
      <c r="NYB3"/>
      <c r="NYC3"/>
      <c r="NYD3"/>
      <c r="NYE3"/>
      <c r="NYF3"/>
      <c r="NYG3"/>
      <c r="NYH3"/>
      <c r="NYI3"/>
      <c r="NYJ3"/>
      <c r="NYK3"/>
      <c r="NYL3"/>
      <c r="NYM3"/>
      <c r="NYN3"/>
      <c r="NYO3"/>
      <c r="NYP3"/>
      <c r="NYQ3"/>
      <c r="NYR3"/>
      <c r="NYS3"/>
      <c r="NYT3"/>
      <c r="NYU3"/>
      <c r="NYV3"/>
      <c r="NYW3"/>
      <c r="NYX3"/>
      <c r="NYY3"/>
      <c r="NYZ3"/>
      <c r="NZA3"/>
      <c r="NZB3"/>
      <c r="NZC3"/>
      <c r="NZD3"/>
      <c r="NZE3"/>
      <c r="NZF3"/>
      <c r="NZG3"/>
      <c r="NZH3"/>
      <c r="NZI3"/>
      <c r="NZJ3"/>
      <c r="NZK3"/>
      <c r="NZL3"/>
      <c r="NZM3"/>
      <c r="NZN3"/>
      <c r="NZO3"/>
      <c r="NZP3"/>
      <c r="NZQ3"/>
      <c r="NZR3"/>
      <c r="NZS3"/>
      <c r="NZT3"/>
      <c r="NZU3"/>
      <c r="NZV3"/>
      <c r="NZW3"/>
      <c r="NZX3"/>
      <c r="NZY3"/>
      <c r="NZZ3"/>
      <c r="OAA3"/>
      <c r="OAB3"/>
      <c r="OAC3"/>
      <c r="OAD3"/>
      <c r="OAE3"/>
      <c r="OAF3"/>
      <c r="OAG3"/>
      <c r="OAH3"/>
      <c r="OAI3"/>
      <c r="OAJ3"/>
      <c r="OAK3"/>
      <c r="OAL3"/>
      <c r="OAM3"/>
      <c r="OAN3"/>
      <c r="OAO3"/>
      <c r="OAP3"/>
      <c r="OAQ3"/>
      <c r="OAR3"/>
      <c r="OAS3"/>
      <c r="OAT3"/>
      <c r="OAU3"/>
      <c r="OAV3"/>
      <c r="OAW3"/>
      <c r="OAX3"/>
      <c r="OAY3"/>
      <c r="OAZ3"/>
      <c r="OBA3"/>
      <c r="OBB3"/>
      <c r="OBC3"/>
      <c r="OBD3"/>
      <c r="OBE3"/>
      <c r="OBF3"/>
      <c r="OBG3"/>
      <c r="OBH3"/>
      <c r="OBI3"/>
      <c r="OBJ3"/>
      <c r="OBK3"/>
      <c r="OBL3"/>
      <c r="OBM3"/>
      <c r="OBN3"/>
      <c r="OBO3"/>
      <c r="OBP3"/>
      <c r="OBQ3"/>
      <c r="OBR3"/>
      <c r="OBS3"/>
      <c r="OBT3"/>
      <c r="OBU3"/>
      <c r="OBV3"/>
      <c r="OBW3"/>
      <c r="OBX3"/>
      <c r="OBY3"/>
      <c r="OBZ3"/>
      <c r="OCA3"/>
      <c r="OCB3"/>
      <c r="OCC3"/>
      <c r="OCD3"/>
      <c r="OCE3"/>
      <c r="OCF3"/>
      <c r="OCG3"/>
      <c r="OCH3"/>
      <c r="OCI3"/>
      <c r="OCJ3"/>
      <c r="OCK3"/>
      <c r="OCL3"/>
      <c r="OCM3"/>
      <c r="OCN3"/>
      <c r="OCO3"/>
      <c r="OCP3"/>
      <c r="OCQ3"/>
      <c r="OCR3"/>
      <c r="OCS3"/>
      <c r="OCT3"/>
      <c r="OCU3"/>
      <c r="OCV3"/>
      <c r="OCW3"/>
      <c r="OCX3"/>
      <c r="OCY3"/>
      <c r="OCZ3"/>
      <c r="ODA3"/>
      <c r="ODB3"/>
      <c r="ODC3"/>
      <c r="ODD3"/>
      <c r="ODE3"/>
      <c r="ODF3"/>
      <c r="ODG3"/>
      <c r="ODH3"/>
      <c r="ODI3"/>
      <c r="ODJ3"/>
      <c r="ODK3"/>
      <c r="ODL3"/>
      <c r="ODM3"/>
      <c r="ODN3"/>
      <c r="ODO3"/>
      <c r="ODP3"/>
      <c r="ODQ3"/>
      <c r="ODR3"/>
      <c r="ODS3"/>
      <c r="ODT3"/>
      <c r="ODU3"/>
      <c r="ODV3"/>
      <c r="ODW3"/>
      <c r="ODX3"/>
      <c r="ODY3"/>
      <c r="ODZ3"/>
      <c r="OEA3"/>
      <c r="OEB3"/>
      <c r="OEC3"/>
      <c r="OED3"/>
      <c r="OEE3"/>
      <c r="OEF3"/>
      <c r="OEG3"/>
      <c r="OEH3"/>
      <c r="OEI3"/>
      <c r="OEJ3"/>
      <c r="OEK3"/>
      <c r="OEL3"/>
      <c r="OEM3"/>
      <c r="OEN3"/>
      <c r="OEO3"/>
      <c r="OEP3"/>
      <c r="OEQ3"/>
      <c r="OER3"/>
      <c r="OES3"/>
      <c r="OET3"/>
      <c r="OEU3"/>
      <c r="OEV3"/>
      <c r="OEW3"/>
      <c r="OEX3"/>
      <c r="OEY3"/>
      <c r="OEZ3"/>
      <c r="OFA3"/>
      <c r="OFB3"/>
      <c r="OFC3"/>
      <c r="OFD3"/>
      <c r="OFE3"/>
      <c r="OFF3"/>
      <c r="OFG3"/>
      <c r="OFH3"/>
      <c r="OFI3"/>
      <c r="OFJ3"/>
      <c r="OFK3"/>
      <c r="OFL3"/>
      <c r="OFM3"/>
      <c r="OFN3"/>
      <c r="OFO3"/>
      <c r="OFP3"/>
      <c r="OFQ3"/>
      <c r="OFR3"/>
      <c r="OFS3"/>
      <c r="OFT3"/>
      <c r="OFU3"/>
      <c r="OFV3"/>
      <c r="OFW3"/>
      <c r="OFX3"/>
      <c r="OFY3"/>
      <c r="OFZ3"/>
      <c r="OGA3"/>
      <c r="OGB3"/>
      <c r="OGC3"/>
      <c r="OGD3"/>
      <c r="OGE3"/>
      <c r="OGF3"/>
      <c r="OGG3"/>
      <c r="OGH3"/>
      <c r="OGI3"/>
      <c r="OGJ3"/>
      <c r="OGK3"/>
      <c r="OGL3"/>
      <c r="OGM3"/>
      <c r="OGN3"/>
      <c r="OGO3"/>
      <c r="OGP3"/>
      <c r="OGQ3"/>
      <c r="OGR3"/>
      <c r="OGS3"/>
      <c r="OGT3"/>
      <c r="OGU3"/>
      <c r="OGV3"/>
      <c r="OGW3"/>
      <c r="OGX3"/>
      <c r="OGY3"/>
      <c r="OGZ3"/>
      <c r="OHA3"/>
      <c r="OHB3"/>
      <c r="OHC3"/>
      <c r="OHD3"/>
      <c r="OHE3"/>
      <c r="OHF3"/>
      <c r="OHG3"/>
      <c r="OHH3"/>
      <c r="OHI3"/>
      <c r="OHJ3"/>
      <c r="OHK3"/>
      <c r="OHL3"/>
      <c r="OHM3"/>
      <c r="OHN3"/>
      <c r="OHO3"/>
      <c r="OHP3"/>
      <c r="OHQ3"/>
      <c r="OHR3"/>
      <c r="OHS3"/>
      <c r="OHT3"/>
      <c r="OHU3"/>
      <c r="OHV3"/>
      <c r="OHW3"/>
      <c r="OHX3"/>
      <c r="OHY3"/>
      <c r="OHZ3"/>
      <c r="OIA3"/>
      <c r="OIB3"/>
      <c r="OIC3"/>
      <c r="OID3"/>
      <c r="OIE3"/>
      <c r="OIF3"/>
      <c r="OIG3"/>
      <c r="OIH3"/>
      <c r="OII3"/>
      <c r="OIJ3"/>
      <c r="OIK3"/>
      <c r="OIL3"/>
      <c r="OIM3"/>
      <c r="OIN3"/>
      <c r="OIO3"/>
      <c r="OIP3"/>
      <c r="OIQ3"/>
      <c r="OIR3"/>
      <c r="OIS3"/>
      <c r="OIT3"/>
      <c r="OIU3"/>
      <c r="OIV3"/>
      <c r="OIW3"/>
      <c r="OIX3"/>
      <c r="OIY3"/>
      <c r="OIZ3"/>
      <c r="OJA3"/>
      <c r="OJB3"/>
      <c r="OJC3"/>
      <c r="OJD3"/>
      <c r="OJE3"/>
      <c r="OJF3"/>
      <c r="OJG3"/>
      <c r="OJH3"/>
      <c r="OJI3"/>
      <c r="OJJ3"/>
      <c r="OJK3"/>
      <c r="OJL3"/>
      <c r="OJM3"/>
      <c r="OJN3"/>
      <c r="OJO3"/>
      <c r="OJP3"/>
      <c r="OJQ3"/>
      <c r="OJR3"/>
      <c r="OJS3"/>
      <c r="OJT3"/>
      <c r="OJU3"/>
      <c r="OJV3"/>
      <c r="OJW3"/>
      <c r="OJX3"/>
      <c r="OJY3"/>
      <c r="OJZ3"/>
      <c r="OKA3"/>
      <c r="OKB3"/>
      <c r="OKC3"/>
      <c r="OKD3"/>
      <c r="OKE3"/>
      <c r="OKF3"/>
      <c r="OKG3"/>
      <c r="OKH3"/>
      <c r="OKI3"/>
      <c r="OKJ3"/>
      <c r="OKK3"/>
      <c r="OKL3"/>
      <c r="OKM3"/>
      <c r="OKN3"/>
      <c r="OKO3"/>
      <c r="OKP3"/>
      <c r="OKQ3"/>
      <c r="OKR3"/>
      <c r="OKS3"/>
      <c r="OKT3"/>
      <c r="OKU3"/>
      <c r="OKV3"/>
      <c r="OKW3"/>
      <c r="OKX3"/>
      <c r="OKY3"/>
      <c r="OKZ3"/>
      <c r="OLA3"/>
      <c r="OLB3"/>
      <c r="OLC3"/>
      <c r="OLD3"/>
      <c r="OLE3"/>
      <c r="OLF3"/>
      <c r="OLG3"/>
      <c r="OLH3"/>
      <c r="OLI3"/>
      <c r="OLJ3"/>
      <c r="OLK3"/>
      <c r="OLL3"/>
      <c r="OLM3"/>
      <c r="OLN3"/>
      <c r="OLO3"/>
      <c r="OLP3"/>
      <c r="OLQ3"/>
      <c r="OLR3"/>
      <c r="OLS3"/>
      <c r="OLT3"/>
      <c r="OLU3"/>
      <c r="OLV3"/>
      <c r="OLW3"/>
      <c r="OLX3"/>
      <c r="OLY3"/>
      <c r="OLZ3"/>
      <c r="OMA3"/>
      <c r="OMB3"/>
      <c r="OMC3"/>
      <c r="OMD3"/>
      <c r="OME3"/>
      <c r="OMF3"/>
      <c r="OMG3"/>
      <c r="OMH3"/>
      <c r="OMI3"/>
      <c r="OMJ3"/>
      <c r="OMK3"/>
      <c r="OML3"/>
      <c r="OMM3"/>
      <c r="OMN3"/>
      <c r="OMO3"/>
      <c r="OMP3"/>
      <c r="OMQ3"/>
      <c r="OMR3"/>
      <c r="OMS3"/>
      <c r="OMT3"/>
      <c r="OMU3"/>
      <c r="OMV3"/>
      <c r="OMW3"/>
      <c r="OMX3"/>
      <c r="OMY3"/>
      <c r="OMZ3"/>
      <c r="ONA3"/>
      <c r="ONB3"/>
      <c r="ONC3"/>
      <c r="OND3"/>
      <c r="ONE3"/>
      <c r="ONF3"/>
      <c r="ONG3"/>
      <c r="ONH3"/>
      <c r="ONI3"/>
      <c r="ONJ3"/>
      <c r="ONK3"/>
      <c r="ONL3"/>
      <c r="ONM3"/>
      <c r="ONN3"/>
      <c r="ONO3"/>
      <c r="ONP3"/>
      <c r="ONQ3"/>
      <c r="ONR3"/>
      <c r="ONS3"/>
      <c r="ONT3"/>
      <c r="ONU3"/>
      <c r="ONV3"/>
      <c r="ONW3"/>
      <c r="ONX3"/>
      <c r="ONY3"/>
      <c r="ONZ3"/>
      <c r="OOA3"/>
      <c r="OOB3"/>
      <c r="OOC3"/>
      <c r="OOD3"/>
      <c r="OOE3"/>
      <c r="OOF3"/>
      <c r="OOG3"/>
      <c r="OOH3"/>
      <c r="OOI3"/>
      <c r="OOJ3"/>
      <c r="OOK3"/>
      <c r="OOL3"/>
      <c r="OOM3"/>
      <c r="OON3"/>
      <c r="OOO3"/>
      <c r="OOP3"/>
      <c r="OOQ3"/>
      <c r="OOR3"/>
      <c r="OOS3"/>
      <c r="OOT3"/>
      <c r="OOU3"/>
      <c r="OOV3"/>
      <c r="OOW3"/>
      <c r="OOX3"/>
      <c r="OOY3"/>
      <c r="OOZ3"/>
      <c r="OPA3"/>
      <c r="OPB3"/>
      <c r="OPC3"/>
      <c r="OPD3"/>
      <c r="OPE3"/>
      <c r="OPF3"/>
      <c r="OPG3"/>
      <c r="OPH3"/>
      <c r="OPI3"/>
      <c r="OPJ3"/>
      <c r="OPK3"/>
      <c r="OPL3"/>
      <c r="OPM3"/>
      <c r="OPN3"/>
      <c r="OPO3"/>
      <c r="OPP3"/>
      <c r="OPQ3"/>
      <c r="OPR3"/>
      <c r="OPS3"/>
      <c r="OPT3"/>
      <c r="OPU3"/>
      <c r="OPV3"/>
      <c r="OPW3"/>
      <c r="OPX3"/>
      <c r="OPY3"/>
      <c r="OPZ3"/>
      <c r="OQA3"/>
      <c r="OQB3"/>
      <c r="OQC3"/>
      <c r="OQD3"/>
      <c r="OQE3"/>
      <c r="OQF3"/>
      <c r="OQG3"/>
      <c r="OQH3"/>
      <c r="OQI3"/>
      <c r="OQJ3"/>
      <c r="OQK3"/>
      <c r="OQL3"/>
      <c r="OQM3"/>
      <c r="OQN3"/>
      <c r="OQO3"/>
      <c r="OQP3"/>
      <c r="OQQ3"/>
      <c r="OQR3"/>
      <c r="OQS3"/>
      <c r="OQT3"/>
      <c r="OQU3"/>
      <c r="OQV3"/>
      <c r="OQW3"/>
      <c r="OQX3"/>
      <c r="OQY3"/>
      <c r="OQZ3"/>
      <c r="ORA3"/>
      <c r="ORB3"/>
      <c r="ORC3"/>
      <c r="ORD3"/>
      <c r="ORE3"/>
      <c r="ORF3"/>
      <c r="ORG3"/>
      <c r="ORH3"/>
      <c r="ORI3"/>
      <c r="ORJ3"/>
      <c r="ORK3"/>
      <c r="ORL3"/>
      <c r="ORM3"/>
      <c r="ORN3"/>
      <c r="ORO3"/>
      <c r="ORP3"/>
      <c r="ORQ3"/>
      <c r="ORR3"/>
      <c r="ORS3"/>
      <c r="ORT3"/>
      <c r="ORU3"/>
      <c r="ORV3"/>
      <c r="ORW3"/>
      <c r="ORX3"/>
      <c r="ORY3"/>
      <c r="ORZ3"/>
      <c r="OSA3"/>
      <c r="OSB3"/>
      <c r="OSC3"/>
      <c r="OSD3"/>
      <c r="OSE3"/>
      <c r="OSF3"/>
      <c r="OSG3"/>
      <c r="OSH3"/>
      <c r="OSI3"/>
      <c r="OSJ3"/>
      <c r="OSK3"/>
      <c r="OSL3"/>
      <c r="OSM3"/>
      <c r="OSN3"/>
      <c r="OSO3"/>
      <c r="OSP3"/>
      <c r="OSQ3"/>
      <c r="OSR3"/>
      <c r="OSS3"/>
      <c r="OST3"/>
      <c r="OSU3"/>
      <c r="OSV3"/>
      <c r="OSW3"/>
      <c r="OSX3"/>
      <c r="OSY3"/>
      <c r="OSZ3"/>
      <c r="OTA3"/>
      <c r="OTB3"/>
      <c r="OTC3"/>
      <c r="OTD3"/>
      <c r="OTE3"/>
      <c r="OTF3"/>
      <c r="OTG3"/>
      <c r="OTH3"/>
      <c r="OTI3"/>
      <c r="OTJ3"/>
      <c r="OTK3"/>
      <c r="OTL3"/>
      <c r="OTM3"/>
      <c r="OTN3"/>
      <c r="OTO3"/>
      <c r="OTP3"/>
      <c r="OTQ3"/>
      <c r="OTR3"/>
      <c r="OTS3"/>
      <c r="OTT3"/>
      <c r="OTU3"/>
      <c r="OTV3"/>
      <c r="OTW3"/>
      <c r="OTX3"/>
      <c r="OTY3"/>
      <c r="OTZ3"/>
      <c r="OUA3"/>
      <c r="OUB3"/>
      <c r="OUC3"/>
      <c r="OUD3"/>
      <c r="OUE3"/>
      <c r="OUF3"/>
      <c r="OUG3"/>
      <c r="OUH3"/>
      <c r="OUI3"/>
      <c r="OUJ3"/>
      <c r="OUK3"/>
      <c r="OUL3"/>
      <c r="OUM3"/>
      <c r="OUN3"/>
      <c r="OUO3"/>
      <c r="OUP3"/>
      <c r="OUQ3"/>
      <c r="OUR3"/>
      <c r="OUS3"/>
      <c r="OUT3"/>
      <c r="OUU3"/>
      <c r="OUV3"/>
      <c r="OUW3"/>
      <c r="OUX3"/>
      <c r="OUY3"/>
      <c r="OUZ3"/>
      <c r="OVA3"/>
      <c r="OVB3"/>
      <c r="OVC3"/>
      <c r="OVD3"/>
      <c r="OVE3"/>
      <c r="OVF3"/>
      <c r="OVG3"/>
      <c r="OVH3"/>
      <c r="OVI3"/>
      <c r="OVJ3"/>
      <c r="OVK3"/>
      <c r="OVL3"/>
      <c r="OVM3"/>
      <c r="OVN3"/>
      <c r="OVO3"/>
      <c r="OVP3"/>
      <c r="OVQ3"/>
      <c r="OVR3"/>
      <c r="OVS3"/>
      <c r="OVT3"/>
      <c r="OVU3"/>
      <c r="OVV3"/>
      <c r="OVW3"/>
      <c r="OVX3"/>
      <c r="OVY3"/>
      <c r="OVZ3"/>
      <c r="OWA3"/>
      <c r="OWB3"/>
      <c r="OWC3"/>
      <c r="OWD3"/>
      <c r="OWE3"/>
      <c r="OWF3"/>
      <c r="OWG3"/>
      <c r="OWH3"/>
      <c r="OWI3"/>
      <c r="OWJ3"/>
      <c r="OWK3"/>
      <c r="OWL3"/>
      <c r="OWM3"/>
      <c r="OWN3"/>
      <c r="OWO3"/>
      <c r="OWP3"/>
      <c r="OWQ3"/>
      <c r="OWR3"/>
      <c r="OWS3"/>
      <c r="OWT3"/>
      <c r="OWU3"/>
      <c r="OWV3"/>
      <c r="OWW3"/>
      <c r="OWX3"/>
      <c r="OWY3"/>
      <c r="OWZ3"/>
      <c r="OXA3"/>
      <c r="OXB3"/>
      <c r="OXC3"/>
      <c r="OXD3"/>
      <c r="OXE3"/>
      <c r="OXF3"/>
      <c r="OXG3"/>
      <c r="OXH3"/>
      <c r="OXI3"/>
      <c r="OXJ3"/>
      <c r="OXK3"/>
      <c r="OXL3"/>
      <c r="OXM3"/>
      <c r="OXN3"/>
      <c r="OXO3"/>
      <c r="OXP3"/>
      <c r="OXQ3"/>
      <c r="OXR3"/>
      <c r="OXS3"/>
      <c r="OXT3"/>
      <c r="OXU3"/>
      <c r="OXV3"/>
      <c r="OXW3"/>
      <c r="OXX3"/>
      <c r="OXY3"/>
      <c r="OXZ3"/>
      <c r="OYA3"/>
      <c r="OYB3"/>
      <c r="OYC3"/>
      <c r="OYD3"/>
      <c r="OYE3"/>
      <c r="OYF3"/>
      <c r="OYG3"/>
      <c r="OYH3"/>
      <c r="OYI3"/>
      <c r="OYJ3"/>
      <c r="OYK3"/>
      <c r="OYL3"/>
      <c r="OYM3"/>
      <c r="OYN3"/>
      <c r="OYO3"/>
      <c r="OYP3"/>
      <c r="OYQ3"/>
      <c r="OYR3"/>
      <c r="OYS3"/>
      <c r="OYT3"/>
      <c r="OYU3"/>
      <c r="OYV3"/>
      <c r="OYW3"/>
      <c r="OYX3"/>
      <c r="OYY3"/>
      <c r="OYZ3"/>
      <c r="OZA3"/>
      <c r="OZB3"/>
      <c r="OZC3"/>
      <c r="OZD3"/>
      <c r="OZE3"/>
      <c r="OZF3"/>
      <c r="OZG3"/>
      <c r="OZH3"/>
      <c r="OZI3"/>
      <c r="OZJ3"/>
      <c r="OZK3"/>
      <c r="OZL3"/>
      <c r="OZM3"/>
      <c r="OZN3"/>
      <c r="OZO3"/>
      <c r="OZP3"/>
      <c r="OZQ3"/>
      <c r="OZR3"/>
      <c r="OZS3"/>
      <c r="OZT3"/>
      <c r="OZU3"/>
      <c r="OZV3"/>
      <c r="OZW3"/>
      <c r="OZX3"/>
      <c r="OZY3"/>
      <c r="OZZ3"/>
      <c r="PAA3"/>
      <c r="PAB3"/>
      <c r="PAC3"/>
      <c r="PAD3"/>
      <c r="PAE3"/>
      <c r="PAF3"/>
      <c r="PAG3"/>
      <c r="PAH3"/>
      <c r="PAI3"/>
      <c r="PAJ3"/>
      <c r="PAK3"/>
      <c r="PAL3"/>
      <c r="PAM3"/>
      <c r="PAN3"/>
      <c r="PAO3"/>
      <c r="PAP3"/>
      <c r="PAQ3"/>
      <c r="PAR3"/>
      <c r="PAS3"/>
      <c r="PAT3"/>
      <c r="PAU3"/>
      <c r="PAV3"/>
      <c r="PAW3"/>
      <c r="PAX3"/>
      <c r="PAY3"/>
      <c r="PAZ3"/>
      <c r="PBA3"/>
      <c r="PBB3"/>
      <c r="PBC3"/>
      <c r="PBD3"/>
      <c r="PBE3"/>
      <c r="PBF3"/>
      <c r="PBG3"/>
      <c r="PBH3"/>
      <c r="PBI3"/>
      <c r="PBJ3"/>
      <c r="PBK3"/>
      <c r="PBL3"/>
      <c r="PBM3"/>
      <c r="PBN3"/>
      <c r="PBO3"/>
      <c r="PBP3"/>
      <c r="PBQ3"/>
      <c r="PBR3"/>
      <c r="PBS3"/>
      <c r="PBT3"/>
      <c r="PBU3"/>
      <c r="PBV3"/>
      <c r="PBW3"/>
      <c r="PBX3"/>
      <c r="PBY3"/>
      <c r="PBZ3"/>
      <c r="PCA3"/>
      <c r="PCB3"/>
      <c r="PCC3"/>
      <c r="PCD3"/>
      <c r="PCE3"/>
      <c r="PCF3"/>
      <c r="PCG3"/>
      <c r="PCH3"/>
      <c r="PCI3"/>
      <c r="PCJ3"/>
      <c r="PCK3"/>
      <c r="PCL3"/>
      <c r="PCM3"/>
      <c r="PCN3"/>
      <c r="PCO3"/>
      <c r="PCP3"/>
      <c r="PCQ3"/>
      <c r="PCR3"/>
      <c r="PCS3"/>
      <c r="PCT3"/>
      <c r="PCU3"/>
      <c r="PCV3"/>
      <c r="PCW3"/>
      <c r="PCX3"/>
      <c r="PCY3"/>
      <c r="PCZ3"/>
      <c r="PDA3"/>
      <c r="PDB3"/>
      <c r="PDC3"/>
      <c r="PDD3"/>
      <c r="PDE3"/>
      <c r="PDF3"/>
      <c r="PDG3"/>
      <c r="PDH3"/>
      <c r="PDI3"/>
      <c r="PDJ3"/>
      <c r="PDK3"/>
      <c r="PDL3"/>
      <c r="PDM3"/>
      <c r="PDN3"/>
      <c r="PDO3"/>
      <c r="PDP3"/>
      <c r="PDQ3"/>
      <c r="PDR3"/>
      <c r="PDS3"/>
      <c r="PDT3"/>
      <c r="PDU3"/>
      <c r="PDV3"/>
      <c r="PDW3"/>
      <c r="PDX3"/>
      <c r="PDY3"/>
      <c r="PDZ3"/>
      <c r="PEA3"/>
      <c r="PEB3"/>
      <c r="PEC3"/>
      <c r="PED3"/>
      <c r="PEE3"/>
      <c r="PEF3"/>
      <c r="PEG3"/>
      <c r="PEH3"/>
      <c r="PEI3"/>
      <c r="PEJ3"/>
      <c r="PEK3"/>
      <c r="PEL3"/>
      <c r="PEM3"/>
      <c r="PEN3"/>
      <c r="PEO3"/>
      <c r="PEP3"/>
      <c r="PEQ3"/>
      <c r="PER3"/>
      <c r="PES3"/>
      <c r="PET3"/>
      <c r="PEU3"/>
      <c r="PEV3"/>
      <c r="PEW3"/>
      <c r="PEX3"/>
      <c r="PEY3"/>
      <c r="PEZ3"/>
      <c r="PFA3"/>
      <c r="PFB3"/>
      <c r="PFC3"/>
      <c r="PFD3"/>
      <c r="PFE3"/>
      <c r="PFF3"/>
      <c r="PFG3"/>
      <c r="PFH3"/>
      <c r="PFI3"/>
      <c r="PFJ3"/>
      <c r="PFK3"/>
      <c r="PFL3"/>
      <c r="PFM3"/>
      <c r="PFN3"/>
      <c r="PFO3"/>
      <c r="PFP3"/>
      <c r="PFQ3"/>
      <c r="PFR3"/>
      <c r="PFS3"/>
      <c r="PFT3"/>
      <c r="PFU3"/>
      <c r="PFV3"/>
      <c r="PFW3"/>
      <c r="PFX3"/>
      <c r="PFY3"/>
      <c r="PFZ3"/>
      <c r="PGA3"/>
      <c r="PGB3"/>
      <c r="PGC3"/>
      <c r="PGD3"/>
      <c r="PGE3"/>
      <c r="PGF3"/>
      <c r="PGG3"/>
      <c r="PGH3"/>
      <c r="PGI3"/>
      <c r="PGJ3"/>
      <c r="PGK3"/>
      <c r="PGL3"/>
      <c r="PGM3"/>
      <c r="PGN3"/>
      <c r="PGO3"/>
      <c r="PGP3"/>
      <c r="PGQ3"/>
      <c r="PGR3"/>
      <c r="PGS3"/>
      <c r="PGT3"/>
      <c r="PGU3"/>
      <c r="PGV3"/>
      <c r="PGW3"/>
      <c r="PGX3"/>
      <c r="PGY3"/>
      <c r="PGZ3"/>
      <c r="PHA3"/>
      <c r="PHB3"/>
      <c r="PHC3"/>
      <c r="PHD3"/>
      <c r="PHE3"/>
      <c r="PHF3"/>
      <c r="PHG3"/>
      <c r="PHH3"/>
      <c r="PHI3"/>
      <c r="PHJ3"/>
      <c r="PHK3"/>
      <c r="PHL3"/>
      <c r="PHM3"/>
      <c r="PHN3"/>
      <c r="PHO3"/>
      <c r="PHP3"/>
      <c r="PHQ3"/>
      <c r="PHR3"/>
      <c r="PHS3"/>
      <c r="PHT3"/>
      <c r="PHU3"/>
      <c r="PHV3"/>
      <c r="PHW3"/>
      <c r="PHX3"/>
      <c r="PHY3"/>
      <c r="PHZ3"/>
      <c r="PIA3"/>
      <c r="PIB3"/>
      <c r="PIC3"/>
      <c r="PID3"/>
      <c r="PIE3"/>
      <c r="PIF3"/>
      <c r="PIG3"/>
      <c r="PIH3"/>
      <c r="PII3"/>
      <c r="PIJ3"/>
      <c r="PIK3"/>
      <c r="PIL3"/>
      <c r="PIM3"/>
      <c r="PIN3"/>
      <c r="PIO3"/>
      <c r="PIP3"/>
      <c r="PIQ3"/>
      <c r="PIR3"/>
      <c r="PIS3"/>
      <c r="PIT3"/>
      <c r="PIU3"/>
      <c r="PIV3"/>
      <c r="PIW3"/>
      <c r="PIX3"/>
      <c r="PIY3"/>
      <c r="PIZ3"/>
      <c r="PJA3"/>
      <c r="PJB3"/>
      <c r="PJC3"/>
      <c r="PJD3"/>
      <c r="PJE3"/>
      <c r="PJF3"/>
      <c r="PJG3"/>
      <c r="PJH3"/>
      <c r="PJI3"/>
      <c r="PJJ3"/>
      <c r="PJK3"/>
      <c r="PJL3"/>
      <c r="PJM3"/>
      <c r="PJN3"/>
      <c r="PJO3"/>
      <c r="PJP3"/>
      <c r="PJQ3"/>
      <c r="PJR3"/>
      <c r="PJS3"/>
      <c r="PJT3"/>
      <c r="PJU3"/>
      <c r="PJV3"/>
      <c r="PJW3"/>
      <c r="PJX3"/>
      <c r="PJY3"/>
      <c r="PJZ3"/>
      <c r="PKA3"/>
      <c r="PKB3"/>
      <c r="PKC3"/>
      <c r="PKD3"/>
      <c r="PKE3"/>
      <c r="PKF3"/>
      <c r="PKG3"/>
      <c r="PKH3"/>
      <c r="PKI3"/>
      <c r="PKJ3"/>
      <c r="PKK3"/>
      <c r="PKL3"/>
      <c r="PKM3"/>
      <c r="PKN3"/>
      <c r="PKO3"/>
      <c r="PKP3"/>
      <c r="PKQ3"/>
      <c r="PKR3"/>
      <c r="PKS3"/>
      <c r="PKT3"/>
      <c r="PKU3"/>
      <c r="PKV3"/>
      <c r="PKW3"/>
      <c r="PKX3"/>
      <c r="PKY3"/>
      <c r="PKZ3"/>
      <c r="PLA3"/>
      <c r="PLB3"/>
      <c r="PLC3"/>
      <c r="PLD3"/>
      <c r="PLE3"/>
      <c r="PLF3"/>
      <c r="PLG3"/>
      <c r="PLH3"/>
      <c r="PLI3"/>
      <c r="PLJ3"/>
      <c r="PLK3"/>
      <c r="PLL3"/>
      <c r="PLM3"/>
      <c r="PLN3"/>
      <c r="PLO3"/>
      <c r="PLP3"/>
      <c r="PLQ3"/>
      <c r="PLR3"/>
      <c r="PLS3"/>
      <c r="PLT3"/>
      <c r="PLU3"/>
      <c r="PLV3"/>
      <c r="PLW3"/>
      <c r="PLX3"/>
      <c r="PLY3"/>
      <c r="PLZ3"/>
      <c r="PMA3"/>
      <c r="PMB3"/>
      <c r="PMC3"/>
      <c r="PMD3"/>
      <c r="PME3"/>
      <c r="PMF3"/>
      <c r="PMG3"/>
      <c r="PMH3"/>
      <c r="PMI3"/>
      <c r="PMJ3"/>
      <c r="PMK3"/>
      <c r="PML3"/>
      <c r="PMM3"/>
      <c r="PMN3"/>
      <c r="PMO3"/>
      <c r="PMP3"/>
      <c r="PMQ3"/>
      <c r="PMR3"/>
      <c r="PMS3"/>
      <c r="PMT3"/>
      <c r="PMU3"/>
      <c r="PMV3"/>
      <c r="PMW3"/>
      <c r="PMX3"/>
      <c r="PMY3"/>
      <c r="PMZ3"/>
      <c r="PNA3"/>
      <c r="PNB3"/>
      <c r="PNC3"/>
      <c r="PND3"/>
      <c r="PNE3"/>
      <c r="PNF3"/>
      <c r="PNG3"/>
      <c r="PNH3"/>
      <c r="PNI3"/>
      <c r="PNJ3"/>
      <c r="PNK3"/>
      <c r="PNL3"/>
      <c r="PNM3"/>
      <c r="PNN3"/>
      <c r="PNO3"/>
      <c r="PNP3"/>
      <c r="PNQ3"/>
      <c r="PNR3"/>
      <c r="PNS3"/>
      <c r="PNT3"/>
      <c r="PNU3"/>
      <c r="PNV3"/>
      <c r="PNW3"/>
      <c r="PNX3"/>
      <c r="PNY3"/>
      <c r="PNZ3"/>
      <c r="POA3"/>
      <c r="POB3"/>
      <c r="POC3"/>
      <c r="POD3"/>
      <c r="POE3"/>
      <c r="POF3"/>
      <c r="POG3"/>
      <c r="POH3"/>
      <c r="POI3"/>
      <c r="POJ3"/>
      <c r="POK3"/>
      <c r="POL3"/>
      <c r="POM3"/>
      <c r="PON3"/>
      <c r="POO3"/>
      <c r="POP3"/>
      <c r="POQ3"/>
      <c r="POR3"/>
      <c r="POS3"/>
      <c r="POT3"/>
      <c r="POU3"/>
      <c r="POV3"/>
      <c r="POW3"/>
      <c r="POX3"/>
      <c r="POY3"/>
      <c r="POZ3"/>
      <c r="PPA3"/>
      <c r="PPB3"/>
      <c r="PPC3"/>
      <c r="PPD3"/>
      <c r="PPE3"/>
      <c r="PPF3"/>
      <c r="PPG3"/>
      <c r="PPH3"/>
      <c r="PPI3"/>
      <c r="PPJ3"/>
      <c r="PPK3"/>
      <c r="PPL3"/>
      <c r="PPM3"/>
      <c r="PPN3"/>
      <c r="PPO3"/>
      <c r="PPP3"/>
      <c r="PPQ3"/>
      <c r="PPR3"/>
      <c r="PPS3"/>
      <c r="PPT3"/>
      <c r="PPU3"/>
      <c r="PPV3"/>
      <c r="PPW3"/>
      <c r="PPX3"/>
      <c r="PPY3"/>
      <c r="PPZ3"/>
      <c r="PQA3"/>
      <c r="PQB3"/>
      <c r="PQC3"/>
      <c r="PQD3"/>
      <c r="PQE3"/>
      <c r="PQF3"/>
      <c r="PQG3"/>
      <c r="PQH3"/>
      <c r="PQI3"/>
      <c r="PQJ3"/>
      <c r="PQK3"/>
      <c r="PQL3"/>
      <c r="PQM3"/>
      <c r="PQN3"/>
      <c r="PQO3"/>
      <c r="PQP3"/>
      <c r="PQQ3"/>
      <c r="PQR3"/>
      <c r="PQS3"/>
      <c r="PQT3"/>
      <c r="PQU3"/>
      <c r="PQV3"/>
      <c r="PQW3"/>
      <c r="PQX3"/>
      <c r="PQY3"/>
      <c r="PQZ3"/>
      <c r="PRA3"/>
      <c r="PRB3"/>
      <c r="PRC3"/>
      <c r="PRD3"/>
      <c r="PRE3"/>
      <c r="PRF3"/>
      <c r="PRG3"/>
      <c r="PRH3"/>
      <c r="PRI3"/>
      <c r="PRJ3"/>
      <c r="PRK3"/>
      <c r="PRL3"/>
      <c r="PRM3"/>
      <c r="PRN3"/>
      <c r="PRO3"/>
      <c r="PRP3"/>
      <c r="PRQ3"/>
      <c r="PRR3"/>
      <c r="PRS3"/>
      <c r="PRT3"/>
      <c r="PRU3"/>
      <c r="PRV3"/>
      <c r="PRW3"/>
      <c r="PRX3"/>
      <c r="PRY3"/>
      <c r="PRZ3"/>
      <c r="PSA3"/>
      <c r="PSB3"/>
      <c r="PSC3"/>
      <c r="PSD3"/>
      <c r="PSE3"/>
      <c r="PSF3"/>
      <c r="PSG3"/>
      <c r="PSH3"/>
      <c r="PSI3"/>
      <c r="PSJ3"/>
      <c r="PSK3"/>
      <c r="PSL3"/>
      <c r="PSM3"/>
      <c r="PSN3"/>
      <c r="PSO3"/>
      <c r="PSP3"/>
      <c r="PSQ3"/>
      <c r="PSR3"/>
      <c r="PSS3"/>
      <c r="PST3"/>
      <c r="PSU3"/>
      <c r="PSV3"/>
      <c r="PSW3"/>
      <c r="PSX3"/>
      <c r="PSY3"/>
      <c r="PSZ3"/>
      <c r="PTA3"/>
      <c r="PTB3"/>
      <c r="PTC3"/>
      <c r="PTD3"/>
      <c r="PTE3"/>
      <c r="PTF3"/>
      <c r="PTG3"/>
      <c r="PTH3"/>
      <c r="PTI3"/>
      <c r="PTJ3"/>
      <c r="PTK3"/>
      <c r="PTL3"/>
      <c r="PTM3"/>
      <c r="PTN3"/>
      <c r="PTO3"/>
      <c r="PTP3"/>
      <c r="PTQ3"/>
      <c r="PTR3"/>
      <c r="PTS3"/>
      <c r="PTT3"/>
      <c r="PTU3"/>
      <c r="PTV3"/>
      <c r="PTW3"/>
      <c r="PTX3"/>
      <c r="PTY3"/>
      <c r="PTZ3"/>
      <c r="PUA3"/>
      <c r="PUB3"/>
      <c r="PUC3"/>
      <c r="PUD3"/>
      <c r="PUE3"/>
      <c r="PUF3"/>
      <c r="PUG3"/>
      <c r="PUH3"/>
      <c r="PUI3"/>
      <c r="PUJ3"/>
      <c r="PUK3"/>
      <c r="PUL3"/>
      <c r="PUM3"/>
      <c r="PUN3"/>
      <c r="PUO3"/>
      <c r="PUP3"/>
      <c r="PUQ3"/>
      <c r="PUR3"/>
      <c r="PUS3"/>
      <c r="PUT3"/>
      <c r="PUU3"/>
      <c r="PUV3"/>
      <c r="PUW3"/>
      <c r="PUX3"/>
      <c r="PUY3"/>
      <c r="PUZ3"/>
      <c r="PVA3"/>
      <c r="PVB3"/>
      <c r="PVC3"/>
      <c r="PVD3"/>
      <c r="PVE3"/>
      <c r="PVF3"/>
      <c r="PVG3"/>
      <c r="PVH3"/>
      <c r="PVI3"/>
      <c r="PVJ3"/>
      <c r="PVK3"/>
      <c r="PVL3"/>
      <c r="PVM3"/>
      <c r="PVN3"/>
      <c r="PVO3"/>
      <c r="PVP3"/>
      <c r="PVQ3"/>
      <c r="PVR3"/>
      <c r="PVS3"/>
      <c r="PVT3"/>
      <c r="PVU3"/>
      <c r="PVV3"/>
      <c r="PVW3"/>
      <c r="PVX3"/>
      <c r="PVY3"/>
      <c r="PVZ3"/>
      <c r="PWA3"/>
      <c r="PWB3"/>
      <c r="PWC3"/>
      <c r="PWD3"/>
      <c r="PWE3"/>
      <c r="PWF3"/>
      <c r="PWG3"/>
      <c r="PWH3"/>
      <c r="PWI3"/>
      <c r="PWJ3"/>
      <c r="PWK3"/>
      <c r="PWL3"/>
      <c r="PWM3"/>
      <c r="PWN3"/>
      <c r="PWO3"/>
      <c r="PWP3"/>
      <c r="PWQ3"/>
      <c r="PWR3"/>
      <c r="PWS3"/>
      <c r="PWT3"/>
      <c r="PWU3"/>
      <c r="PWV3"/>
      <c r="PWW3"/>
      <c r="PWX3"/>
      <c r="PWY3"/>
      <c r="PWZ3"/>
      <c r="PXA3"/>
      <c r="PXB3"/>
      <c r="PXC3"/>
      <c r="PXD3"/>
      <c r="PXE3"/>
      <c r="PXF3"/>
      <c r="PXG3"/>
      <c r="PXH3"/>
      <c r="PXI3"/>
      <c r="PXJ3"/>
      <c r="PXK3"/>
      <c r="PXL3"/>
      <c r="PXM3"/>
      <c r="PXN3"/>
      <c r="PXO3"/>
      <c r="PXP3"/>
      <c r="PXQ3"/>
      <c r="PXR3"/>
      <c r="PXS3"/>
      <c r="PXT3"/>
      <c r="PXU3"/>
      <c r="PXV3"/>
      <c r="PXW3"/>
      <c r="PXX3"/>
      <c r="PXY3"/>
      <c r="PXZ3"/>
      <c r="PYA3"/>
      <c r="PYB3"/>
      <c r="PYC3"/>
      <c r="PYD3"/>
      <c r="PYE3"/>
      <c r="PYF3"/>
      <c r="PYG3"/>
      <c r="PYH3"/>
      <c r="PYI3"/>
      <c r="PYJ3"/>
      <c r="PYK3"/>
      <c r="PYL3"/>
      <c r="PYM3"/>
      <c r="PYN3"/>
      <c r="PYO3"/>
      <c r="PYP3"/>
      <c r="PYQ3"/>
      <c r="PYR3"/>
      <c r="PYS3"/>
      <c r="PYT3"/>
      <c r="PYU3"/>
      <c r="PYV3"/>
      <c r="PYW3"/>
      <c r="PYX3"/>
      <c r="PYY3"/>
      <c r="PYZ3"/>
      <c r="PZA3"/>
      <c r="PZB3"/>
      <c r="PZC3"/>
      <c r="PZD3"/>
      <c r="PZE3"/>
      <c r="PZF3"/>
      <c r="PZG3"/>
      <c r="PZH3"/>
      <c r="PZI3"/>
      <c r="PZJ3"/>
      <c r="PZK3"/>
      <c r="PZL3"/>
      <c r="PZM3"/>
      <c r="PZN3"/>
      <c r="PZO3"/>
      <c r="PZP3"/>
      <c r="PZQ3"/>
      <c r="PZR3"/>
      <c r="PZS3"/>
      <c r="PZT3"/>
      <c r="PZU3"/>
      <c r="PZV3"/>
      <c r="PZW3"/>
      <c r="PZX3"/>
      <c r="PZY3"/>
      <c r="PZZ3"/>
      <c r="QAA3"/>
      <c r="QAB3"/>
      <c r="QAC3"/>
      <c r="QAD3"/>
      <c r="QAE3"/>
      <c r="QAF3"/>
      <c r="QAG3"/>
      <c r="QAH3"/>
      <c r="QAI3"/>
      <c r="QAJ3"/>
      <c r="QAK3"/>
      <c r="QAL3"/>
      <c r="QAM3"/>
      <c r="QAN3"/>
      <c r="QAO3"/>
      <c r="QAP3"/>
      <c r="QAQ3"/>
      <c r="QAR3"/>
      <c r="QAS3"/>
      <c r="QAT3"/>
      <c r="QAU3"/>
      <c r="QAV3"/>
      <c r="QAW3"/>
      <c r="QAX3"/>
      <c r="QAY3"/>
      <c r="QAZ3"/>
      <c r="QBA3"/>
      <c r="QBB3"/>
      <c r="QBC3"/>
      <c r="QBD3"/>
      <c r="QBE3"/>
      <c r="QBF3"/>
      <c r="QBG3"/>
      <c r="QBH3"/>
      <c r="QBI3"/>
      <c r="QBJ3"/>
      <c r="QBK3"/>
      <c r="QBL3"/>
      <c r="QBM3"/>
      <c r="QBN3"/>
      <c r="QBO3"/>
      <c r="QBP3"/>
      <c r="QBQ3"/>
      <c r="QBR3"/>
      <c r="QBS3"/>
      <c r="QBT3"/>
      <c r="QBU3"/>
      <c r="QBV3"/>
      <c r="QBW3"/>
      <c r="QBX3"/>
      <c r="QBY3"/>
      <c r="QBZ3"/>
      <c r="QCA3"/>
      <c r="QCB3"/>
      <c r="QCC3"/>
      <c r="QCD3"/>
      <c r="QCE3"/>
      <c r="QCF3"/>
      <c r="QCG3"/>
      <c r="QCH3"/>
      <c r="QCI3"/>
      <c r="QCJ3"/>
      <c r="QCK3"/>
      <c r="QCL3"/>
      <c r="QCM3"/>
      <c r="QCN3"/>
      <c r="QCO3"/>
      <c r="QCP3"/>
      <c r="QCQ3"/>
      <c r="QCR3"/>
      <c r="QCS3"/>
      <c r="QCT3"/>
      <c r="QCU3"/>
      <c r="QCV3"/>
      <c r="QCW3"/>
      <c r="QCX3"/>
      <c r="QCY3"/>
      <c r="QCZ3"/>
      <c r="QDA3"/>
      <c r="QDB3"/>
      <c r="QDC3"/>
      <c r="QDD3"/>
      <c r="QDE3"/>
      <c r="QDF3"/>
      <c r="QDG3"/>
      <c r="QDH3"/>
      <c r="QDI3"/>
      <c r="QDJ3"/>
      <c r="QDK3"/>
      <c r="QDL3"/>
      <c r="QDM3"/>
      <c r="QDN3"/>
      <c r="QDO3"/>
      <c r="QDP3"/>
      <c r="QDQ3"/>
      <c r="QDR3"/>
      <c r="QDS3"/>
      <c r="QDT3"/>
      <c r="QDU3"/>
      <c r="QDV3"/>
      <c r="QDW3"/>
      <c r="QDX3"/>
      <c r="QDY3"/>
      <c r="QDZ3"/>
      <c r="QEA3"/>
      <c r="QEB3"/>
      <c r="QEC3"/>
      <c r="QED3"/>
      <c r="QEE3"/>
      <c r="QEF3"/>
      <c r="QEG3"/>
      <c r="QEH3"/>
      <c r="QEI3"/>
      <c r="QEJ3"/>
      <c r="QEK3"/>
      <c r="QEL3"/>
      <c r="QEM3"/>
      <c r="QEN3"/>
      <c r="QEO3"/>
      <c r="QEP3"/>
      <c r="QEQ3"/>
      <c r="QER3"/>
      <c r="QES3"/>
      <c r="QET3"/>
      <c r="QEU3"/>
      <c r="QEV3"/>
      <c r="QEW3"/>
      <c r="QEX3"/>
      <c r="QEY3"/>
      <c r="QEZ3"/>
      <c r="QFA3"/>
      <c r="QFB3"/>
      <c r="QFC3"/>
      <c r="QFD3"/>
      <c r="QFE3"/>
      <c r="QFF3"/>
      <c r="QFG3"/>
      <c r="QFH3"/>
      <c r="QFI3"/>
      <c r="QFJ3"/>
      <c r="QFK3"/>
      <c r="QFL3"/>
      <c r="QFM3"/>
      <c r="QFN3"/>
      <c r="QFO3"/>
      <c r="QFP3"/>
      <c r="QFQ3"/>
      <c r="QFR3"/>
      <c r="QFS3"/>
      <c r="QFT3"/>
      <c r="QFU3"/>
      <c r="QFV3"/>
      <c r="QFW3"/>
      <c r="QFX3"/>
      <c r="QFY3"/>
      <c r="QFZ3"/>
      <c r="QGA3"/>
      <c r="QGB3"/>
      <c r="QGC3"/>
      <c r="QGD3"/>
      <c r="QGE3"/>
      <c r="QGF3"/>
      <c r="QGG3"/>
      <c r="QGH3"/>
      <c r="QGI3"/>
      <c r="QGJ3"/>
      <c r="QGK3"/>
      <c r="QGL3"/>
      <c r="QGM3"/>
      <c r="QGN3"/>
      <c r="QGO3"/>
      <c r="QGP3"/>
      <c r="QGQ3"/>
      <c r="QGR3"/>
      <c r="QGS3"/>
      <c r="QGT3"/>
      <c r="QGU3"/>
      <c r="QGV3"/>
      <c r="QGW3"/>
      <c r="QGX3"/>
      <c r="QGY3"/>
      <c r="QGZ3"/>
      <c r="QHA3"/>
      <c r="QHB3"/>
      <c r="QHC3"/>
      <c r="QHD3"/>
      <c r="QHE3"/>
      <c r="QHF3"/>
      <c r="QHG3"/>
      <c r="QHH3"/>
      <c r="QHI3"/>
      <c r="QHJ3"/>
      <c r="QHK3"/>
      <c r="QHL3"/>
      <c r="QHM3"/>
      <c r="QHN3"/>
      <c r="QHO3"/>
      <c r="QHP3"/>
      <c r="QHQ3"/>
      <c r="QHR3"/>
      <c r="QHS3"/>
      <c r="QHT3"/>
      <c r="QHU3"/>
      <c r="QHV3"/>
      <c r="QHW3"/>
      <c r="QHX3"/>
      <c r="QHY3"/>
      <c r="QHZ3"/>
      <c r="QIA3"/>
      <c r="QIB3"/>
      <c r="QIC3"/>
      <c r="QID3"/>
      <c r="QIE3"/>
      <c r="QIF3"/>
      <c r="QIG3"/>
      <c r="QIH3"/>
      <c r="QII3"/>
      <c r="QIJ3"/>
      <c r="QIK3"/>
      <c r="QIL3"/>
      <c r="QIM3"/>
      <c r="QIN3"/>
      <c r="QIO3"/>
      <c r="QIP3"/>
      <c r="QIQ3"/>
      <c r="QIR3"/>
      <c r="QIS3"/>
      <c r="QIT3"/>
      <c r="QIU3"/>
      <c r="QIV3"/>
      <c r="QIW3"/>
      <c r="QIX3"/>
      <c r="QIY3"/>
      <c r="QIZ3"/>
      <c r="QJA3"/>
      <c r="QJB3"/>
      <c r="QJC3"/>
      <c r="QJD3"/>
      <c r="QJE3"/>
      <c r="QJF3"/>
      <c r="QJG3"/>
      <c r="QJH3"/>
      <c r="QJI3"/>
      <c r="QJJ3"/>
      <c r="QJK3"/>
      <c r="QJL3"/>
      <c r="QJM3"/>
      <c r="QJN3"/>
      <c r="QJO3"/>
      <c r="QJP3"/>
      <c r="QJQ3"/>
      <c r="QJR3"/>
      <c r="QJS3"/>
      <c r="QJT3"/>
      <c r="QJU3"/>
      <c r="QJV3"/>
      <c r="QJW3"/>
      <c r="QJX3"/>
      <c r="QJY3"/>
      <c r="QJZ3"/>
      <c r="QKA3"/>
      <c r="QKB3"/>
      <c r="QKC3"/>
      <c r="QKD3"/>
      <c r="QKE3"/>
      <c r="QKF3"/>
      <c r="QKG3"/>
      <c r="QKH3"/>
      <c r="QKI3"/>
      <c r="QKJ3"/>
      <c r="QKK3"/>
      <c r="QKL3"/>
      <c r="QKM3"/>
      <c r="QKN3"/>
      <c r="QKO3"/>
      <c r="QKP3"/>
      <c r="QKQ3"/>
      <c r="QKR3"/>
      <c r="QKS3"/>
      <c r="QKT3"/>
      <c r="QKU3"/>
      <c r="QKV3"/>
      <c r="QKW3"/>
      <c r="QKX3"/>
      <c r="QKY3"/>
      <c r="QKZ3"/>
      <c r="QLA3"/>
      <c r="QLB3"/>
      <c r="QLC3"/>
      <c r="QLD3"/>
      <c r="QLE3"/>
      <c r="QLF3"/>
      <c r="QLG3"/>
      <c r="QLH3"/>
      <c r="QLI3"/>
      <c r="QLJ3"/>
      <c r="QLK3"/>
      <c r="QLL3"/>
      <c r="QLM3"/>
      <c r="QLN3"/>
      <c r="QLO3"/>
      <c r="QLP3"/>
      <c r="QLQ3"/>
      <c r="QLR3"/>
      <c r="QLS3"/>
      <c r="QLT3"/>
      <c r="QLU3"/>
      <c r="QLV3"/>
      <c r="QLW3"/>
      <c r="QLX3"/>
      <c r="QLY3"/>
      <c r="QLZ3"/>
      <c r="QMA3"/>
      <c r="QMB3"/>
      <c r="QMC3"/>
      <c r="QMD3"/>
      <c r="QME3"/>
      <c r="QMF3"/>
      <c r="QMG3"/>
      <c r="QMH3"/>
      <c r="QMI3"/>
      <c r="QMJ3"/>
      <c r="QMK3"/>
      <c r="QML3"/>
      <c r="QMM3"/>
      <c r="QMN3"/>
      <c r="QMO3"/>
      <c r="QMP3"/>
      <c r="QMQ3"/>
      <c r="QMR3"/>
      <c r="QMS3"/>
      <c r="QMT3"/>
      <c r="QMU3"/>
      <c r="QMV3"/>
      <c r="QMW3"/>
      <c r="QMX3"/>
      <c r="QMY3"/>
      <c r="QMZ3"/>
      <c r="QNA3"/>
      <c r="QNB3"/>
      <c r="QNC3"/>
      <c r="QND3"/>
      <c r="QNE3"/>
      <c r="QNF3"/>
      <c r="QNG3"/>
      <c r="QNH3"/>
      <c r="QNI3"/>
      <c r="QNJ3"/>
      <c r="QNK3"/>
      <c r="QNL3"/>
      <c r="QNM3"/>
      <c r="QNN3"/>
      <c r="QNO3"/>
      <c r="QNP3"/>
      <c r="QNQ3"/>
      <c r="QNR3"/>
      <c r="QNS3"/>
      <c r="QNT3"/>
      <c r="QNU3"/>
      <c r="QNV3"/>
      <c r="QNW3"/>
      <c r="QNX3"/>
      <c r="QNY3"/>
      <c r="QNZ3"/>
      <c r="QOA3"/>
      <c r="QOB3"/>
      <c r="QOC3"/>
      <c r="QOD3"/>
      <c r="QOE3"/>
      <c r="QOF3"/>
      <c r="QOG3"/>
      <c r="QOH3"/>
      <c r="QOI3"/>
      <c r="QOJ3"/>
      <c r="QOK3"/>
      <c r="QOL3"/>
      <c r="QOM3"/>
      <c r="QON3"/>
      <c r="QOO3"/>
      <c r="QOP3"/>
      <c r="QOQ3"/>
      <c r="QOR3"/>
      <c r="QOS3"/>
      <c r="QOT3"/>
      <c r="QOU3"/>
      <c r="QOV3"/>
      <c r="QOW3"/>
      <c r="QOX3"/>
      <c r="QOY3"/>
      <c r="QOZ3"/>
      <c r="QPA3"/>
      <c r="QPB3"/>
      <c r="QPC3"/>
      <c r="QPD3"/>
      <c r="QPE3"/>
      <c r="QPF3"/>
      <c r="QPG3"/>
      <c r="QPH3"/>
      <c r="QPI3"/>
      <c r="QPJ3"/>
      <c r="QPK3"/>
      <c r="QPL3"/>
      <c r="QPM3"/>
      <c r="QPN3"/>
      <c r="QPO3"/>
      <c r="QPP3"/>
      <c r="QPQ3"/>
      <c r="QPR3"/>
      <c r="QPS3"/>
      <c r="QPT3"/>
      <c r="QPU3"/>
      <c r="QPV3"/>
      <c r="QPW3"/>
      <c r="QPX3"/>
      <c r="QPY3"/>
      <c r="QPZ3"/>
      <c r="QQA3"/>
      <c r="QQB3"/>
      <c r="QQC3"/>
      <c r="QQD3"/>
      <c r="QQE3"/>
      <c r="QQF3"/>
      <c r="QQG3"/>
      <c r="QQH3"/>
      <c r="QQI3"/>
      <c r="QQJ3"/>
      <c r="QQK3"/>
      <c r="QQL3"/>
      <c r="QQM3"/>
      <c r="QQN3"/>
      <c r="QQO3"/>
      <c r="QQP3"/>
      <c r="QQQ3"/>
      <c r="QQR3"/>
      <c r="QQS3"/>
      <c r="QQT3"/>
      <c r="QQU3"/>
      <c r="QQV3"/>
      <c r="QQW3"/>
      <c r="QQX3"/>
      <c r="QQY3"/>
      <c r="QQZ3"/>
      <c r="QRA3"/>
      <c r="QRB3"/>
      <c r="QRC3"/>
      <c r="QRD3"/>
      <c r="QRE3"/>
      <c r="QRF3"/>
      <c r="QRG3"/>
      <c r="QRH3"/>
      <c r="QRI3"/>
      <c r="QRJ3"/>
      <c r="QRK3"/>
      <c r="QRL3"/>
      <c r="QRM3"/>
      <c r="QRN3"/>
      <c r="QRO3"/>
      <c r="QRP3"/>
      <c r="QRQ3"/>
      <c r="QRR3"/>
      <c r="QRS3"/>
      <c r="QRT3"/>
      <c r="QRU3"/>
      <c r="QRV3"/>
      <c r="QRW3"/>
      <c r="QRX3"/>
      <c r="QRY3"/>
      <c r="QRZ3"/>
      <c r="QSA3"/>
      <c r="QSB3"/>
      <c r="QSC3"/>
      <c r="QSD3"/>
      <c r="QSE3"/>
      <c r="QSF3"/>
      <c r="QSG3"/>
      <c r="QSH3"/>
      <c r="QSI3"/>
      <c r="QSJ3"/>
      <c r="QSK3"/>
      <c r="QSL3"/>
      <c r="QSM3"/>
      <c r="QSN3"/>
      <c r="QSO3"/>
      <c r="QSP3"/>
      <c r="QSQ3"/>
      <c r="QSR3"/>
      <c r="QSS3"/>
      <c r="QST3"/>
      <c r="QSU3"/>
      <c r="QSV3"/>
      <c r="QSW3"/>
      <c r="QSX3"/>
      <c r="QSY3"/>
      <c r="QSZ3"/>
      <c r="QTA3"/>
      <c r="QTB3"/>
      <c r="QTC3"/>
      <c r="QTD3"/>
      <c r="QTE3"/>
      <c r="QTF3"/>
      <c r="QTG3"/>
      <c r="QTH3"/>
      <c r="QTI3"/>
      <c r="QTJ3"/>
      <c r="QTK3"/>
      <c r="QTL3"/>
      <c r="QTM3"/>
      <c r="QTN3"/>
      <c r="QTO3"/>
      <c r="QTP3"/>
      <c r="QTQ3"/>
      <c r="QTR3"/>
      <c r="QTS3"/>
      <c r="QTT3"/>
      <c r="QTU3"/>
      <c r="QTV3"/>
      <c r="QTW3"/>
      <c r="QTX3"/>
      <c r="QTY3"/>
      <c r="QTZ3"/>
      <c r="QUA3"/>
      <c r="QUB3"/>
      <c r="QUC3"/>
      <c r="QUD3"/>
      <c r="QUE3"/>
      <c r="QUF3"/>
      <c r="QUG3"/>
      <c r="QUH3"/>
      <c r="QUI3"/>
      <c r="QUJ3"/>
      <c r="QUK3"/>
      <c r="QUL3"/>
      <c r="QUM3"/>
      <c r="QUN3"/>
      <c r="QUO3"/>
      <c r="QUP3"/>
      <c r="QUQ3"/>
      <c r="QUR3"/>
      <c r="QUS3"/>
      <c r="QUT3"/>
      <c r="QUU3"/>
      <c r="QUV3"/>
      <c r="QUW3"/>
      <c r="QUX3"/>
      <c r="QUY3"/>
      <c r="QUZ3"/>
      <c r="QVA3"/>
      <c r="QVB3"/>
      <c r="QVC3"/>
      <c r="QVD3"/>
      <c r="QVE3"/>
      <c r="QVF3"/>
      <c r="QVG3"/>
      <c r="QVH3"/>
      <c r="QVI3"/>
      <c r="QVJ3"/>
      <c r="QVK3"/>
      <c r="QVL3"/>
      <c r="QVM3"/>
      <c r="QVN3"/>
      <c r="QVO3"/>
      <c r="QVP3"/>
      <c r="QVQ3"/>
      <c r="QVR3"/>
      <c r="QVS3"/>
      <c r="QVT3"/>
      <c r="QVU3"/>
      <c r="QVV3"/>
      <c r="QVW3"/>
      <c r="QVX3"/>
      <c r="QVY3"/>
      <c r="QVZ3"/>
      <c r="QWA3"/>
      <c r="QWB3"/>
      <c r="QWC3"/>
      <c r="QWD3"/>
      <c r="QWE3"/>
      <c r="QWF3"/>
      <c r="QWG3"/>
      <c r="QWH3"/>
      <c r="QWI3"/>
      <c r="QWJ3"/>
      <c r="QWK3"/>
      <c r="QWL3"/>
      <c r="QWM3"/>
      <c r="QWN3"/>
      <c r="QWO3"/>
      <c r="QWP3"/>
      <c r="QWQ3"/>
      <c r="QWR3"/>
      <c r="QWS3"/>
      <c r="QWT3"/>
      <c r="QWU3"/>
      <c r="QWV3"/>
      <c r="QWW3"/>
      <c r="QWX3"/>
      <c r="QWY3"/>
      <c r="QWZ3"/>
      <c r="QXA3"/>
      <c r="QXB3"/>
      <c r="QXC3"/>
      <c r="QXD3"/>
      <c r="QXE3"/>
      <c r="QXF3"/>
      <c r="QXG3"/>
      <c r="QXH3"/>
      <c r="QXI3"/>
      <c r="QXJ3"/>
      <c r="QXK3"/>
      <c r="QXL3"/>
      <c r="QXM3"/>
      <c r="QXN3"/>
      <c r="QXO3"/>
      <c r="QXP3"/>
      <c r="QXQ3"/>
      <c r="QXR3"/>
      <c r="QXS3"/>
      <c r="QXT3"/>
      <c r="QXU3"/>
      <c r="QXV3"/>
      <c r="QXW3"/>
      <c r="QXX3"/>
      <c r="QXY3"/>
      <c r="QXZ3"/>
      <c r="QYA3"/>
      <c r="QYB3"/>
      <c r="QYC3"/>
      <c r="QYD3"/>
      <c r="QYE3"/>
      <c r="QYF3"/>
      <c r="QYG3"/>
      <c r="QYH3"/>
      <c r="QYI3"/>
      <c r="QYJ3"/>
      <c r="QYK3"/>
      <c r="QYL3"/>
      <c r="QYM3"/>
      <c r="QYN3"/>
      <c r="QYO3"/>
      <c r="QYP3"/>
      <c r="QYQ3"/>
      <c r="QYR3"/>
      <c r="QYS3"/>
      <c r="QYT3"/>
      <c r="QYU3"/>
      <c r="QYV3"/>
      <c r="QYW3"/>
      <c r="QYX3"/>
      <c r="QYY3"/>
      <c r="QYZ3"/>
      <c r="QZA3"/>
      <c r="QZB3"/>
      <c r="QZC3"/>
      <c r="QZD3"/>
      <c r="QZE3"/>
      <c r="QZF3"/>
      <c r="QZG3"/>
      <c r="QZH3"/>
      <c r="QZI3"/>
      <c r="QZJ3"/>
      <c r="QZK3"/>
      <c r="QZL3"/>
      <c r="QZM3"/>
      <c r="QZN3"/>
      <c r="QZO3"/>
      <c r="QZP3"/>
      <c r="QZQ3"/>
      <c r="QZR3"/>
      <c r="QZS3"/>
      <c r="QZT3"/>
      <c r="QZU3"/>
      <c r="QZV3"/>
      <c r="QZW3"/>
      <c r="QZX3"/>
      <c r="QZY3"/>
      <c r="QZZ3"/>
      <c r="RAA3"/>
      <c r="RAB3"/>
      <c r="RAC3"/>
      <c r="RAD3"/>
      <c r="RAE3"/>
      <c r="RAF3"/>
      <c r="RAG3"/>
      <c r="RAH3"/>
      <c r="RAI3"/>
      <c r="RAJ3"/>
      <c r="RAK3"/>
      <c r="RAL3"/>
      <c r="RAM3"/>
      <c r="RAN3"/>
      <c r="RAO3"/>
      <c r="RAP3"/>
      <c r="RAQ3"/>
      <c r="RAR3"/>
      <c r="RAS3"/>
      <c r="RAT3"/>
      <c r="RAU3"/>
      <c r="RAV3"/>
      <c r="RAW3"/>
      <c r="RAX3"/>
      <c r="RAY3"/>
      <c r="RAZ3"/>
      <c r="RBA3"/>
      <c r="RBB3"/>
      <c r="RBC3"/>
      <c r="RBD3"/>
      <c r="RBE3"/>
      <c r="RBF3"/>
      <c r="RBG3"/>
      <c r="RBH3"/>
      <c r="RBI3"/>
      <c r="RBJ3"/>
      <c r="RBK3"/>
      <c r="RBL3"/>
      <c r="RBM3"/>
      <c r="RBN3"/>
      <c r="RBO3"/>
      <c r="RBP3"/>
      <c r="RBQ3"/>
      <c r="RBR3"/>
      <c r="RBS3"/>
      <c r="RBT3"/>
      <c r="RBU3"/>
      <c r="RBV3"/>
      <c r="RBW3"/>
      <c r="RBX3"/>
      <c r="RBY3"/>
      <c r="RBZ3"/>
      <c r="RCA3"/>
      <c r="RCB3"/>
      <c r="RCC3"/>
      <c r="RCD3"/>
      <c r="RCE3"/>
      <c r="RCF3"/>
      <c r="RCG3"/>
      <c r="RCH3"/>
      <c r="RCI3"/>
      <c r="RCJ3"/>
      <c r="RCK3"/>
      <c r="RCL3"/>
      <c r="RCM3"/>
      <c r="RCN3"/>
      <c r="RCO3"/>
      <c r="RCP3"/>
      <c r="RCQ3"/>
      <c r="RCR3"/>
      <c r="RCS3"/>
      <c r="RCT3"/>
      <c r="RCU3"/>
      <c r="RCV3"/>
      <c r="RCW3"/>
      <c r="RCX3"/>
      <c r="RCY3"/>
      <c r="RCZ3"/>
      <c r="RDA3"/>
      <c r="RDB3"/>
      <c r="RDC3"/>
      <c r="RDD3"/>
      <c r="RDE3"/>
      <c r="RDF3"/>
      <c r="RDG3"/>
      <c r="RDH3"/>
      <c r="RDI3"/>
      <c r="RDJ3"/>
      <c r="RDK3"/>
      <c r="RDL3"/>
      <c r="RDM3"/>
      <c r="RDN3"/>
      <c r="RDO3"/>
      <c r="RDP3"/>
      <c r="RDQ3"/>
      <c r="RDR3"/>
      <c r="RDS3"/>
      <c r="RDT3"/>
      <c r="RDU3"/>
      <c r="RDV3"/>
      <c r="RDW3"/>
      <c r="RDX3"/>
      <c r="RDY3"/>
      <c r="RDZ3"/>
      <c r="REA3"/>
      <c r="REB3"/>
      <c r="REC3"/>
      <c r="RED3"/>
      <c r="REE3"/>
      <c r="REF3"/>
      <c r="REG3"/>
      <c r="REH3"/>
      <c r="REI3"/>
      <c r="REJ3"/>
      <c r="REK3"/>
      <c r="REL3"/>
      <c r="REM3"/>
      <c r="REN3"/>
      <c r="REO3"/>
      <c r="REP3"/>
      <c r="REQ3"/>
      <c r="RER3"/>
      <c r="RES3"/>
      <c r="RET3"/>
      <c r="REU3"/>
      <c r="REV3"/>
      <c r="REW3"/>
      <c r="REX3"/>
      <c r="REY3"/>
      <c r="REZ3"/>
      <c r="RFA3"/>
      <c r="RFB3"/>
      <c r="RFC3"/>
      <c r="RFD3"/>
      <c r="RFE3"/>
      <c r="RFF3"/>
      <c r="RFG3"/>
      <c r="RFH3"/>
      <c r="RFI3"/>
      <c r="RFJ3"/>
      <c r="RFK3"/>
      <c r="RFL3"/>
      <c r="RFM3"/>
      <c r="RFN3"/>
      <c r="RFO3"/>
      <c r="RFP3"/>
      <c r="RFQ3"/>
      <c r="RFR3"/>
      <c r="RFS3"/>
      <c r="RFT3"/>
      <c r="RFU3"/>
      <c r="RFV3"/>
      <c r="RFW3"/>
      <c r="RFX3"/>
      <c r="RFY3"/>
      <c r="RFZ3"/>
      <c r="RGA3"/>
      <c r="RGB3"/>
      <c r="RGC3"/>
      <c r="RGD3"/>
      <c r="RGE3"/>
      <c r="RGF3"/>
      <c r="RGG3"/>
      <c r="RGH3"/>
      <c r="RGI3"/>
      <c r="RGJ3"/>
      <c r="RGK3"/>
      <c r="RGL3"/>
      <c r="RGM3"/>
      <c r="RGN3"/>
      <c r="RGO3"/>
      <c r="RGP3"/>
      <c r="RGQ3"/>
      <c r="RGR3"/>
      <c r="RGS3"/>
      <c r="RGT3"/>
      <c r="RGU3"/>
      <c r="RGV3"/>
      <c r="RGW3"/>
      <c r="RGX3"/>
      <c r="RGY3"/>
      <c r="RGZ3"/>
      <c r="RHA3"/>
      <c r="RHB3"/>
      <c r="RHC3"/>
      <c r="RHD3"/>
      <c r="RHE3"/>
      <c r="RHF3"/>
      <c r="RHG3"/>
      <c r="RHH3"/>
      <c r="RHI3"/>
      <c r="RHJ3"/>
      <c r="RHK3"/>
      <c r="RHL3"/>
      <c r="RHM3"/>
      <c r="RHN3"/>
      <c r="RHO3"/>
      <c r="RHP3"/>
      <c r="RHQ3"/>
      <c r="RHR3"/>
      <c r="RHS3"/>
      <c r="RHT3"/>
      <c r="RHU3"/>
      <c r="RHV3"/>
      <c r="RHW3"/>
      <c r="RHX3"/>
      <c r="RHY3"/>
      <c r="RHZ3"/>
      <c r="RIA3"/>
      <c r="RIB3"/>
      <c r="RIC3"/>
      <c r="RID3"/>
      <c r="RIE3"/>
      <c r="RIF3"/>
      <c r="RIG3"/>
      <c r="RIH3"/>
      <c r="RII3"/>
      <c r="RIJ3"/>
      <c r="RIK3"/>
      <c r="RIL3"/>
      <c r="RIM3"/>
      <c r="RIN3"/>
      <c r="RIO3"/>
      <c r="RIP3"/>
      <c r="RIQ3"/>
      <c r="RIR3"/>
      <c r="RIS3"/>
      <c r="RIT3"/>
      <c r="RIU3"/>
      <c r="RIV3"/>
      <c r="RIW3"/>
      <c r="RIX3"/>
      <c r="RIY3"/>
      <c r="RIZ3"/>
      <c r="RJA3"/>
      <c r="RJB3"/>
      <c r="RJC3"/>
      <c r="RJD3"/>
      <c r="RJE3"/>
      <c r="RJF3"/>
      <c r="RJG3"/>
      <c r="RJH3"/>
      <c r="RJI3"/>
      <c r="RJJ3"/>
      <c r="RJK3"/>
      <c r="RJL3"/>
      <c r="RJM3"/>
      <c r="RJN3"/>
      <c r="RJO3"/>
      <c r="RJP3"/>
      <c r="RJQ3"/>
      <c r="RJR3"/>
      <c r="RJS3"/>
      <c r="RJT3"/>
      <c r="RJU3"/>
      <c r="RJV3"/>
      <c r="RJW3"/>
      <c r="RJX3"/>
      <c r="RJY3"/>
      <c r="RJZ3"/>
      <c r="RKA3"/>
      <c r="RKB3"/>
      <c r="RKC3"/>
      <c r="RKD3"/>
      <c r="RKE3"/>
      <c r="RKF3"/>
      <c r="RKG3"/>
      <c r="RKH3"/>
      <c r="RKI3"/>
      <c r="RKJ3"/>
      <c r="RKK3"/>
      <c r="RKL3"/>
      <c r="RKM3"/>
      <c r="RKN3"/>
      <c r="RKO3"/>
      <c r="RKP3"/>
      <c r="RKQ3"/>
      <c r="RKR3"/>
      <c r="RKS3"/>
      <c r="RKT3"/>
      <c r="RKU3"/>
      <c r="RKV3"/>
      <c r="RKW3"/>
      <c r="RKX3"/>
      <c r="RKY3"/>
      <c r="RKZ3"/>
      <c r="RLA3"/>
      <c r="RLB3"/>
      <c r="RLC3"/>
      <c r="RLD3"/>
      <c r="RLE3"/>
      <c r="RLF3"/>
      <c r="RLG3"/>
      <c r="RLH3"/>
      <c r="RLI3"/>
      <c r="RLJ3"/>
      <c r="RLK3"/>
      <c r="RLL3"/>
      <c r="RLM3"/>
      <c r="RLN3"/>
      <c r="RLO3"/>
      <c r="RLP3"/>
      <c r="RLQ3"/>
      <c r="RLR3"/>
      <c r="RLS3"/>
      <c r="RLT3"/>
      <c r="RLU3"/>
      <c r="RLV3"/>
      <c r="RLW3"/>
      <c r="RLX3"/>
      <c r="RLY3"/>
      <c r="RLZ3"/>
      <c r="RMA3"/>
      <c r="RMB3"/>
      <c r="RMC3"/>
      <c r="RMD3"/>
      <c r="RME3"/>
      <c r="RMF3"/>
      <c r="RMG3"/>
      <c r="RMH3"/>
      <c r="RMI3"/>
      <c r="RMJ3"/>
      <c r="RMK3"/>
      <c r="RML3"/>
      <c r="RMM3"/>
      <c r="RMN3"/>
      <c r="RMO3"/>
      <c r="RMP3"/>
      <c r="RMQ3"/>
      <c r="RMR3"/>
      <c r="RMS3"/>
      <c r="RMT3"/>
      <c r="RMU3"/>
      <c r="RMV3"/>
      <c r="RMW3"/>
      <c r="RMX3"/>
      <c r="RMY3"/>
      <c r="RMZ3"/>
      <c r="RNA3"/>
      <c r="RNB3"/>
      <c r="RNC3"/>
      <c r="RND3"/>
      <c r="RNE3"/>
      <c r="RNF3"/>
      <c r="RNG3"/>
      <c r="RNH3"/>
      <c r="RNI3"/>
      <c r="RNJ3"/>
      <c r="RNK3"/>
      <c r="RNL3"/>
      <c r="RNM3"/>
      <c r="RNN3"/>
      <c r="RNO3"/>
      <c r="RNP3"/>
      <c r="RNQ3"/>
      <c r="RNR3"/>
      <c r="RNS3"/>
      <c r="RNT3"/>
      <c r="RNU3"/>
      <c r="RNV3"/>
      <c r="RNW3"/>
      <c r="RNX3"/>
      <c r="RNY3"/>
      <c r="RNZ3"/>
      <c r="ROA3"/>
      <c r="ROB3"/>
      <c r="ROC3"/>
      <c r="ROD3"/>
      <c r="ROE3"/>
      <c r="ROF3"/>
      <c r="ROG3"/>
      <c r="ROH3"/>
      <c r="ROI3"/>
      <c r="ROJ3"/>
      <c r="ROK3"/>
      <c r="ROL3"/>
      <c r="ROM3"/>
      <c r="RON3"/>
      <c r="ROO3"/>
      <c r="ROP3"/>
      <c r="ROQ3"/>
      <c r="ROR3"/>
      <c r="ROS3"/>
      <c r="ROT3"/>
      <c r="ROU3"/>
      <c r="ROV3"/>
      <c r="ROW3"/>
      <c r="ROX3"/>
      <c r="ROY3"/>
      <c r="ROZ3"/>
      <c r="RPA3"/>
      <c r="RPB3"/>
      <c r="RPC3"/>
      <c r="RPD3"/>
      <c r="RPE3"/>
      <c r="RPF3"/>
      <c r="RPG3"/>
      <c r="RPH3"/>
      <c r="RPI3"/>
      <c r="RPJ3"/>
      <c r="RPK3"/>
      <c r="RPL3"/>
      <c r="RPM3"/>
      <c r="RPN3"/>
      <c r="RPO3"/>
      <c r="RPP3"/>
      <c r="RPQ3"/>
      <c r="RPR3"/>
      <c r="RPS3"/>
      <c r="RPT3"/>
      <c r="RPU3"/>
      <c r="RPV3"/>
      <c r="RPW3"/>
      <c r="RPX3"/>
      <c r="RPY3"/>
      <c r="RPZ3"/>
      <c r="RQA3"/>
      <c r="RQB3"/>
      <c r="RQC3"/>
      <c r="RQD3"/>
      <c r="RQE3"/>
      <c r="RQF3"/>
      <c r="RQG3"/>
      <c r="RQH3"/>
      <c r="RQI3"/>
      <c r="RQJ3"/>
      <c r="RQK3"/>
      <c r="RQL3"/>
      <c r="RQM3"/>
      <c r="RQN3"/>
      <c r="RQO3"/>
      <c r="RQP3"/>
      <c r="RQQ3"/>
      <c r="RQR3"/>
      <c r="RQS3"/>
      <c r="RQT3"/>
      <c r="RQU3"/>
      <c r="RQV3"/>
      <c r="RQW3"/>
      <c r="RQX3"/>
      <c r="RQY3"/>
      <c r="RQZ3"/>
      <c r="RRA3"/>
      <c r="RRB3"/>
      <c r="RRC3"/>
      <c r="RRD3"/>
      <c r="RRE3"/>
      <c r="RRF3"/>
      <c r="RRG3"/>
      <c r="RRH3"/>
      <c r="RRI3"/>
      <c r="RRJ3"/>
      <c r="RRK3"/>
      <c r="RRL3"/>
      <c r="RRM3"/>
      <c r="RRN3"/>
      <c r="RRO3"/>
      <c r="RRP3"/>
      <c r="RRQ3"/>
      <c r="RRR3"/>
      <c r="RRS3"/>
      <c r="RRT3"/>
      <c r="RRU3"/>
      <c r="RRV3"/>
      <c r="RRW3"/>
      <c r="RRX3"/>
      <c r="RRY3"/>
      <c r="RRZ3"/>
      <c r="RSA3"/>
      <c r="RSB3"/>
      <c r="RSC3"/>
      <c r="RSD3"/>
      <c r="RSE3"/>
      <c r="RSF3"/>
      <c r="RSG3"/>
      <c r="RSH3"/>
      <c r="RSI3"/>
      <c r="RSJ3"/>
      <c r="RSK3"/>
      <c r="RSL3"/>
      <c r="RSM3"/>
      <c r="RSN3"/>
      <c r="RSO3"/>
      <c r="RSP3"/>
      <c r="RSQ3"/>
      <c r="RSR3"/>
      <c r="RSS3"/>
      <c r="RST3"/>
      <c r="RSU3"/>
      <c r="RSV3"/>
      <c r="RSW3"/>
      <c r="RSX3"/>
      <c r="RSY3"/>
      <c r="RSZ3"/>
      <c r="RTA3"/>
      <c r="RTB3"/>
      <c r="RTC3"/>
      <c r="RTD3"/>
      <c r="RTE3"/>
      <c r="RTF3"/>
      <c r="RTG3"/>
      <c r="RTH3"/>
      <c r="RTI3"/>
      <c r="RTJ3"/>
      <c r="RTK3"/>
      <c r="RTL3"/>
      <c r="RTM3"/>
      <c r="RTN3"/>
      <c r="RTO3"/>
      <c r="RTP3"/>
      <c r="RTQ3"/>
      <c r="RTR3"/>
      <c r="RTS3"/>
      <c r="RTT3"/>
      <c r="RTU3"/>
      <c r="RTV3"/>
      <c r="RTW3"/>
      <c r="RTX3"/>
      <c r="RTY3"/>
      <c r="RTZ3"/>
      <c r="RUA3"/>
      <c r="RUB3"/>
      <c r="RUC3"/>
      <c r="RUD3"/>
      <c r="RUE3"/>
      <c r="RUF3"/>
      <c r="RUG3"/>
      <c r="RUH3"/>
      <c r="RUI3"/>
      <c r="RUJ3"/>
      <c r="RUK3"/>
      <c r="RUL3"/>
      <c r="RUM3"/>
      <c r="RUN3"/>
      <c r="RUO3"/>
      <c r="RUP3"/>
      <c r="RUQ3"/>
      <c r="RUR3"/>
      <c r="RUS3"/>
      <c r="RUT3"/>
      <c r="RUU3"/>
      <c r="RUV3"/>
      <c r="RUW3"/>
      <c r="RUX3"/>
      <c r="RUY3"/>
      <c r="RUZ3"/>
      <c r="RVA3"/>
      <c r="RVB3"/>
      <c r="RVC3"/>
      <c r="RVD3"/>
      <c r="RVE3"/>
      <c r="RVF3"/>
      <c r="RVG3"/>
      <c r="RVH3"/>
      <c r="RVI3"/>
      <c r="RVJ3"/>
      <c r="RVK3"/>
      <c r="RVL3"/>
      <c r="RVM3"/>
      <c r="RVN3"/>
      <c r="RVO3"/>
      <c r="RVP3"/>
      <c r="RVQ3"/>
      <c r="RVR3"/>
      <c r="RVS3"/>
      <c r="RVT3"/>
      <c r="RVU3"/>
      <c r="RVV3"/>
      <c r="RVW3"/>
      <c r="RVX3"/>
      <c r="RVY3"/>
      <c r="RVZ3"/>
      <c r="RWA3"/>
      <c r="RWB3"/>
      <c r="RWC3"/>
      <c r="RWD3"/>
      <c r="RWE3"/>
      <c r="RWF3"/>
      <c r="RWG3"/>
      <c r="RWH3"/>
      <c r="RWI3"/>
      <c r="RWJ3"/>
      <c r="RWK3"/>
      <c r="RWL3"/>
      <c r="RWM3"/>
      <c r="RWN3"/>
      <c r="RWO3"/>
      <c r="RWP3"/>
      <c r="RWQ3"/>
      <c r="RWR3"/>
      <c r="RWS3"/>
      <c r="RWT3"/>
      <c r="RWU3"/>
      <c r="RWV3"/>
      <c r="RWW3"/>
      <c r="RWX3"/>
      <c r="RWY3"/>
      <c r="RWZ3"/>
      <c r="RXA3"/>
      <c r="RXB3"/>
      <c r="RXC3"/>
      <c r="RXD3"/>
      <c r="RXE3"/>
      <c r="RXF3"/>
      <c r="RXG3"/>
      <c r="RXH3"/>
      <c r="RXI3"/>
      <c r="RXJ3"/>
      <c r="RXK3"/>
      <c r="RXL3"/>
      <c r="RXM3"/>
      <c r="RXN3"/>
      <c r="RXO3"/>
      <c r="RXP3"/>
      <c r="RXQ3"/>
      <c r="RXR3"/>
      <c r="RXS3"/>
      <c r="RXT3"/>
      <c r="RXU3"/>
      <c r="RXV3"/>
      <c r="RXW3"/>
      <c r="RXX3"/>
      <c r="RXY3"/>
      <c r="RXZ3"/>
      <c r="RYA3"/>
      <c r="RYB3"/>
      <c r="RYC3"/>
      <c r="RYD3"/>
      <c r="RYE3"/>
      <c r="RYF3"/>
      <c r="RYG3"/>
      <c r="RYH3"/>
      <c r="RYI3"/>
      <c r="RYJ3"/>
      <c r="RYK3"/>
      <c r="RYL3"/>
      <c r="RYM3"/>
      <c r="RYN3"/>
      <c r="RYO3"/>
      <c r="RYP3"/>
      <c r="RYQ3"/>
      <c r="RYR3"/>
      <c r="RYS3"/>
      <c r="RYT3"/>
      <c r="RYU3"/>
      <c r="RYV3"/>
      <c r="RYW3"/>
      <c r="RYX3"/>
      <c r="RYY3"/>
      <c r="RYZ3"/>
      <c r="RZA3"/>
      <c r="RZB3"/>
      <c r="RZC3"/>
      <c r="RZD3"/>
      <c r="RZE3"/>
      <c r="RZF3"/>
      <c r="RZG3"/>
      <c r="RZH3"/>
      <c r="RZI3"/>
      <c r="RZJ3"/>
      <c r="RZK3"/>
      <c r="RZL3"/>
      <c r="RZM3"/>
      <c r="RZN3"/>
      <c r="RZO3"/>
      <c r="RZP3"/>
      <c r="RZQ3"/>
      <c r="RZR3"/>
      <c r="RZS3"/>
      <c r="RZT3"/>
      <c r="RZU3"/>
      <c r="RZV3"/>
      <c r="RZW3"/>
      <c r="RZX3"/>
      <c r="RZY3"/>
      <c r="RZZ3"/>
      <c r="SAA3"/>
      <c r="SAB3"/>
      <c r="SAC3"/>
      <c r="SAD3"/>
      <c r="SAE3"/>
      <c r="SAF3"/>
      <c r="SAG3"/>
      <c r="SAH3"/>
      <c r="SAI3"/>
      <c r="SAJ3"/>
      <c r="SAK3"/>
      <c r="SAL3"/>
      <c r="SAM3"/>
      <c r="SAN3"/>
      <c r="SAO3"/>
      <c r="SAP3"/>
      <c r="SAQ3"/>
      <c r="SAR3"/>
      <c r="SAS3"/>
      <c r="SAT3"/>
      <c r="SAU3"/>
      <c r="SAV3"/>
      <c r="SAW3"/>
      <c r="SAX3"/>
      <c r="SAY3"/>
      <c r="SAZ3"/>
      <c r="SBA3"/>
      <c r="SBB3"/>
      <c r="SBC3"/>
      <c r="SBD3"/>
      <c r="SBE3"/>
      <c r="SBF3"/>
      <c r="SBG3"/>
      <c r="SBH3"/>
      <c r="SBI3"/>
      <c r="SBJ3"/>
      <c r="SBK3"/>
      <c r="SBL3"/>
      <c r="SBM3"/>
      <c r="SBN3"/>
      <c r="SBO3"/>
      <c r="SBP3"/>
      <c r="SBQ3"/>
      <c r="SBR3"/>
      <c r="SBS3"/>
      <c r="SBT3"/>
      <c r="SBU3"/>
      <c r="SBV3"/>
      <c r="SBW3"/>
      <c r="SBX3"/>
      <c r="SBY3"/>
      <c r="SBZ3"/>
      <c r="SCA3"/>
      <c r="SCB3"/>
      <c r="SCC3"/>
      <c r="SCD3"/>
      <c r="SCE3"/>
      <c r="SCF3"/>
      <c r="SCG3"/>
      <c r="SCH3"/>
      <c r="SCI3"/>
      <c r="SCJ3"/>
      <c r="SCK3"/>
      <c r="SCL3"/>
      <c r="SCM3"/>
      <c r="SCN3"/>
      <c r="SCO3"/>
      <c r="SCP3"/>
      <c r="SCQ3"/>
      <c r="SCR3"/>
      <c r="SCS3"/>
      <c r="SCT3"/>
      <c r="SCU3"/>
      <c r="SCV3"/>
      <c r="SCW3"/>
      <c r="SCX3"/>
      <c r="SCY3"/>
      <c r="SCZ3"/>
      <c r="SDA3"/>
      <c r="SDB3"/>
      <c r="SDC3"/>
      <c r="SDD3"/>
      <c r="SDE3"/>
      <c r="SDF3"/>
      <c r="SDG3"/>
      <c r="SDH3"/>
      <c r="SDI3"/>
      <c r="SDJ3"/>
      <c r="SDK3"/>
      <c r="SDL3"/>
      <c r="SDM3"/>
      <c r="SDN3"/>
      <c r="SDO3"/>
      <c r="SDP3"/>
      <c r="SDQ3"/>
      <c r="SDR3"/>
      <c r="SDS3"/>
      <c r="SDT3"/>
      <c r="SDU3"/>
      <c r="SDV3"/>
      <c r="SDW3"/>
      <c r="SDX3"/>
      <c r="SDY3"/>
      <c r="SDZ3"/>
      <c r="SEA3"/>
      <c r="SEB3"/>
      <c r="SEC3"/>
      <c r="SED3"/>
      <c r="SEE3"/>
      <c r="SEF3"/>
      <c r="SEG3"/>
      <c r="SEH3"/>
      <c r="SEI3"/>
      <c r="SEJ3"/>
      <c r="SEK3"/>
      <c r="SEL3"/>
      <c r="SEM3"/>
      <c r="SEN3"/>
      <c r="SEO3"/>
      <c r="SEP3"/>
      <c r="SEQ3"/>
      <c r="SER3"/>
      <c r="SES3"/>
      <c r="SET3"/>
      <c r="SEU3"/>
      <c r="SEV3"/>
      <c r="SEW3"/>
      <c r="SEX3"/>
      <c r="SEY3"/>
      <c r="SEZ3"/>
      <c r="SFA3"/>
      <c r="SFB3"/>
      <c r="SFC3"/>
      <c r="SFD3"/>
      <c r="SFE3"/>
      <c r="SFF3"/>
      <c r="SFG3"/>
      <c r="SFH3"/>
      <c r="SFI3"/>
      <c r="SFJ3"/>
      <c r="SFK3"/>
      <c r="SFL3"/>
      <c r="SFM3"/>
      <c r="SFN3"/>
      <c r="SFO3"/>
      <c r="SFP3"/>
      <c r="SFQ3"/>
      <c r="SFR3"/>
      <c r="SFS3"/>
      <c r="SFT3"/>
      <c r="SFU3"/>
      <c r="SFV3"/>
      <c r="SFW3"/>
      <c r="SFX3"/>
      <c r="SFY3"/>
      <c r="SFZ3"/>
      <c r="SGA3"/>
      <c r="SGB3"/>
      <c r="SGC3"/>
      <c r="SGD3"/>
      <c r="SGE3"/>
      <c r="SGF3"/>
      <c r="SGG3"/>
      <c r="SGH3"/>
      <c r="SGI3"/>
      <c r="SGJ3"/>
      <c r="SGK3"/>
      <c r="SGL3"/>
      <c r="SGM3"/>
      <c r="SGN3"/>
      <c r="SGO3"/>
      <c r="SGP3"/>
      <c r="SGQ3"/>
      <c r="SGR3"/>
      <c r="SGS3"/>
      <c r="SGT3"/>
      <c r="SGU3"/>
      <c r="SGV3"/>
      <c r="SGW3"/>
      <c r="SGX3"/>
      <c r="SGY3"/>
      <c r="SGZ3"/>
      <c r="SHA3"/>
      <c r="SHB3"/>
      <c r="SHC3"/>
      <c r="SHD3"/>
      <c r="SHE3"/>
      <c r="SHF3"/>
      <c r="SHG3"/>
      <c r="SHH3"/>
      <c r="SHI3"/>
      <c r="SHJ3"/>
      <c r="SHK3"/>
      <c r="SHL3"/>
      <c r="SHM3"/>
      <c r="SHN3"/>
      <c r="SHO3"/>
      <c r="SHP3"/>
      <c r="SHQ3"/>
      <c r="SHR3"/>
      <c r="SHS3"/>
      <c r="SHT3"/>
      <c r="SHU3"/>
      <c r="SHV3"/>
      <c r="SHW3"/>
      <c r="SHX3"/>
      <c r="SHY3"/>
      <c r="SHZ3"/>
      <c r="SIA3"/>
      <c r="SIB3"/>
      <c r="SIC3"/>
      <c r="SID3"/>
      <c r="SIE3"/>
      <c r="SIF3"/>
      <c r="SIG3"/>
      <c r="SIH3"/>
      <c r="SII3"/>
      <c r="SIJ3"/>
      <c r="SIK3"/>
      <c r="SIL3"/>
      <c r="SIM3"/>
      <c r="SIN3"/>
      <c r="SIO3"/>
      <c r="SIP3"/>
      <c r="SIQ3"/>
      <c r="SIR3"/>
      <c r="SIS3"/>
      <c r="SIT3"/>
      <c r="SIU3"/>
      <c r="SIV3"/>
      <c r="SIW3"/>
      <c r="SIX3"/>
      <c r="SIY3"/>
      <c r="SIZ3"/>
      <c r="SJA3"/>
      <c r="SJB3"/>
      <c r="SJC3"/>
      <c r="SJD3"/>
      <c r="SJE3"/>
      <c r="SJF3"/>
      <c r="SJG3"/>
      <c r="SJH3"/>
      <c r="SJI3"/>
      <c r="SJJ3"/>
      <c r="SJK3"/>
      <c r="SJL3"/>
      <c r="SJM3"/>
      <c r="SJN3"/>
      <c r="SJO3"/>
      <c r="SJP3"/>
      <c r="SJQ3"/>
      <c r="SJR3"/>
      <c r="SJS3"/>
      <c r="SJT3"/>
      <c r="SJU3"/>
      <c r="SJV3"/>
      <c r="SJW3"/>
      <c r="SJX3"/>
      <c r="SJY3"/>
      <c r="SJZ3"/>
      <c r="SKA3"/>
      <c r="SKB3"/>
      <c r="SKC3"/>
      <c r="SKD3"/>
      <c r="SKE3"/>
      <c r="SKF3"/>
      <c r="SKG3"/>
      <c r="SKH3"/>
      <c r="SKI3"/>
      <c r="SKJ3"/>
      <c r="SKK3"/>
      <c r="SKL3"/>
      <c r="SKM3"/>
      <c r="SKN3"/>
      <c r="SKO3"/>
      <c r="SKP3"/>
      <c r="SKQ3"/>
      <c r="SKR3"/>
      <c r="SKS3"/>
      <c r="SKT3"/>
      <c r="SKU3"/>
      <c r="SKV3"/>
      <c r="SKW3"/>
      <c r="SKX3"/>
      <c r="SKY3"/>
      <c r="SKZ3"/>
      <c r="SLA3"/>
      <c r="SLB3"/>
      <c r="SLC3"/>
      <c r="SLD3"/>
      <c r="SLE3"/>
      <c r="SLF3"/>
      <c r="SLG3"/>
      <c r="SLH3"/>
      <c r="SLI3"/>
      <c r="SLJ3"/>
      <c r="SLK3"/>
      <c r="SLL3"/>
      <c r="SLM3"/>
      <c r="SLN3"/>
      <c r="SLO3"/>
      <c r="SLP3"/>
      <c r="SLQ3"/>
      <c r="SLR3"/>
      <c r="SLS3"/>
      <c r="SLT3"/>
      <c r="SLU3"/>
      <c r="SLV3"/>
      <c r="SLW3"/>
      <c r="SLX3"/>
      <c r="SLY3"/>
      <c r="SLZ3"/>
      <c r="SMA3"/>
      <c r="SMB3"/>
      <c r="SMC3"/>
      <c r="SMD3"/>
      <c r="SME3"/>
      <c r="SMF3"/>
      <c r="SMG3"/>
      <c r="SMH3"/>
      <c r="SMI3"/>
      <c r="SMJ3"/>
      <c r="SMK3"/>
      <c r="SML3"/>
      <c r="SMM3"/>
      <c r="SMN3"/>
      <c r="SMO3"/>
      <c r="SMP3"/>
      <c r="SMQ3"/>
      <c r="SMR3"/>
      <c r="SMS3"/>
      <c r="SMT3"/>
      <c r="SMU3"/>
      <c r="SMV3"/>
      <c r="SMW3"/>
      <c r="SMX3"/>
      <c r="SMY3"/>
      <c r="SMZ3"/>
      <c r="SNA3"/>
      <c r="SNB3"/>
      <c r="SNC3"/>
      <c r="SND3"/>
      <c r="SNE3"/>
      <c r="SNF3"/>
      <c r="SNG3"/>
      <c r="SNH3"/>
      <c r="SNI3"/>
      <c r="SNJ3"/>
      <c r="SNK3"/>
      <c r="SNL3"/>
      <c r="SNM3"/>
      <c r="SNN3"/>
      <c r="SNO3"/>
      <c r="SNP3"/>
      <c r="SNQ3"/>
      <c r="SNR3"/>
      <c r="SNS3"/>
      <c r="SNT3"/>
      <c r="SNU3"/>
      <c r="SNV3"/>
      <c r="SNW3"/>
      <c r="SNX3"/>
      <c r="SNY3"/>
      <c r="SNZ3"/>
      <c r="SOA3"/>
      <c r="SOB3"/>
      <c r="SOC3"/>
      <c r="SOD3"/>
      <c r="SOE3"/>
      <c r="SOF3"/>
      <c r="SOG3"/>
      <c r="SOH3"/>
      <c r="SOI3"/>
      <c r="SOJ3"/>
      <c r="SOK3"/>
      <c r="SOL3"/>
      <c r="SOM3"/>
      <c r="SON3"/>
      <c r="SOO3"/>
      <c r="SOP3"/>
      <c r="SOQ3"/>
      <c r="SOR3"/>
      <c r="SOS3"/>
      <c r="SOT3"/>
      <c r="SOU3"/>
      <c r="SOV3"/>
      <c r="SOW3"/>
      <c r="SOX3"/>
      <c r="SOY3"/>
      <c r="SOZ3"/>
      <c r="SPA3"/>
      <c r="SPB3"/>
      <c r="SPC3"/>
      <c r="SPD3"/>
      <c r="SPE3"/>
      <c r="SPF3"/>
      <c r="SPG3"/>
      <c r="SPH3"/>
      <c r="SPI3"/>
      <c r="SPJ3"/>
      <c r="SPK3"/>
      <c r="SPL3"/>
      <c r="SPM3"/>
      <c r="SPN3"/>
      <c r="SPO3"/>
      <c r="SPP3"/>
      <c r="SPQ3"/>
      <c r="SPR3"/>
      <c r="SPS3"/>
      <c r="SPT3"/>
      <c r="SPU3"/>
      <c r="SPV3"/>
      <c r="SPW3"/>
      <c r="SPX3"/>
      <c r="SPY3"/>
      <c r="SPZ3"/>
      <c r="SQA3"/>
      <c r="SQB3"/>
      <c r="SQC3"/>
      <c r="SQD3"/>
      <c r="SQE3"/>
      <c r="SQF3"/>
      <c r="SQG3"/>
      <c r="SQH3"/>
      <c r="SQI3"/>
      <c r="SQJ3"/>
      <c r="SQK3"/>
      <c r="SQL3"/>
      <c r="SQM3"/>
      <c r="SQN3"/>
      <c r="SQO3"/>
      <c r="SQP3"/>
      <c r="SQQ3"/>
      <c r="SQR3"/>
      <c r="SQS3"/>
      <c r="SQT3"/>
      <c r="SQU3"/>
      <c r="SQV3"/>
      <c r="SQW3"/>
      <c r="SQX3"/>
      <c r="SQY3"/>
      <c r="SQZ3"/>
      <c r="SRA3"/>
      <c r="SRB3"/>
      <c r="SRC3"/>
      <c r="SRD3"/>
      <c r="SRE3"/>
      <c r="SRF3"/>
      <c r="SRG3"/>
      <c r="SRH3"/>
      <c r="SRI3"/>
      <c r="SRJ3"/>
      <c r="SRK3"/>
      <c r="SRL3"/>
      <c r="SRM3"/>
      <c r="SRN3"/>
      <c r="SRO3"/>
      <c r="SRP3"/>
      <c r="SRQ3"/>
      <c r="SRR3"/>
      <c r="SRS3"/>
      <c r="SRT3"/>
      <c r="SRU3"/>
      <c r="SRV3"/>
      <c r="SRW3"/>
      <c r="SRX3"/>
      <c r="SRY3"/>
      <c r="SRZ3"/>
      <c r="SSA3"/>
      <c r="SSB3"/>
      <c r="SSC3"/>
      <c r="SSD3"/>
      <c r="SSE3"/>
      <c r="SSF3"/>
      <c r="SSG3"/>
      <c r="SSH3"/>
      <c r="SSI3"/>
      <c r="SSJ3"/>
      <c r="SSK3"/>
      <c r="SSL3"/>
      <c r="SSM3"/>
      <c r="SSN3"/>
      <c r="SSO3"/>
      <c r="SSP3"/>
      <c r="SSQ3"/>
      <c r="SSR3"/>
      <c r="SSS3"/>
      <c r="SST3"/>
      <c r="SSU3"/>
      <c r="SSV3"/>
      <c r="SSW3"/>
      <c r="SSX3"/>
      <c r="SSY3"/>
      <c r="SSZ3"/>
      <c r="STA3"/>
      <c r="STB3"/>
      <c r="STC3"/>
      <c r="STD3"/>
      <c r="STE3"/>
      <c r="STF3"/>
      <c r="STG3"/>
      <c r="STH3"/>
      <c r="STI3"/>
      <c r="STJ3"/>
      <c r="STK3"/>
      <c r="STL3"/>
      <c r="STM3"/>
      <c r="STN3"/>
      <c r="STO3"/>
      <c r="STP3"/>
      <c r="STQ3"/>
      <c r="STR3"/>
      <c r="STS3"/>
      <c r="STT3"/>
      <c r="STU3"/>
      <c r="STV3"/>
      <c r="STW3"/>
      <c r="STX3"/>
      <c r="STY3"/>
      <c r="STZ3"/>
      <c r="SUA3"/>
      <c r="SUB3"/>
      <c r="SUC3"/>
      <c r="SUD3"/>
      <c r="SUE3"/>
      <c r="SUF3"/>
      <c r="SUG3"/>
      <c r="SUH3"/>
      <c r="SUI3"/>
      <c r="SUJ3"/>
      <c r="SUK3"/>
      <c r="SUL3"/>
      <c r="SUM3"/>
      <c r="SUN3"/>
      <c r="SUO3"/>
      <c r="SUP3"/>
      <c r="SUQ3"/>
      <c r="SUR3"/>
      <c r="SUS3"/>
      <c r="SUT3"/>
      <c r="SUU3"/>
      <c r="SUV3"/>
      <c r="SUW3"/>
      <c r="SUX3"/>
      <c r="SUY3"/>
      <c r="SUZ3"/>
      <c r="SVA3"/>
      <c r="SVB3"/>
      <c r="SVC3"/>
      <c r="SVD3"/>
      <c r="SVE3"/>
      <c r="SVF3"/>
      <c r="SVG3"/>
      <c r="SVH3"/>
      <c r="SVI3"/>
      <c r="SVJ3"/>
      <c r="SVK3"/>
      <c r="SVL3"/>
      <c r="SVM3"/>
      <c r="SVN3"/>
      <c r="SVO3"/>
      <c r="SVP3"/>
      <c r="SVQ3"/>
      <c r="SVR3"/>
      <c r="SVS3"/>
      <c r="SVT3"/>
      <c r="SVU3"/>
      <c r="SVV3"/>
      <c r="SVW3"/>
      <c r="SVX3"/>
      <c r="SVY3"/>
      <c r="SVZ3"/>
      <c r="SWA3"/>
      <c r="SWB3"/>
      <c r="SWC3"/>
      <c r="SWD3"/>
      <c r="SWE3"/>
      <c r="SWF3"/>
      <c r="SWG3"/>
      <c r="SWH3"/>
      <c r="SWI3"/>
      <c r="SWJ3"/>
      <c r="SWK3"/>
      <c r="SWL3"/>
      <c r="SWM3"/>
      <c r="SWN3"/>
      <c r="SWO3"/>
      <c r="SWP3"/>
      <c r="SWQ3"/>
      <c r="SWR3"/>
      <c r="SWS3"/>
      <c r="SWT3"/>
      <c r="SWU3"/>
      <c r="SWV3"/>
      <c r="SWW3"/>
      <c r="SWX3"/>
      <c r="SWY3"/>
      <c r="SWZ3"/>
      <c r="SXA3"/>
      <c r="SXB3"/>
      <c r="SXC3"/>
      <c r="SXD3"/>
      <c r="SXE3"/>
      <c r="SXF3"/>
      <c r="SXG3"/>
      <c r="SXH3"/>
      <c r="SXI3"/>
      <c r="SXJ3"/>
      <c r="SXK3"/>
      <c r="SXL3"/>
      <c r="SXM3"/>
      <c r="SXN3"/>
      <c r="SXO3"/>
      <c r="SXP3"/>
      <c r="SXQ3"/>
      <c r="SXR3"/>
      <c r="SXS3"/>
      <c r="SXT3"/>
      <c r="SXU3"/>
      <c r="SXV3"/>
      <c r="SXW3"/>
      <c r="SXX3"/>
      <c r="SXY3"/>
      <c r="SXZ3"/>
      <c r="SYA3"/>
      <c r="SYB3"/>
      <c r="SYC3"/>
      <c r="SYD3"/>
      <c r="SYE3"/>
      <c r="SYF3"/>
      <c r="SYG3"/>
      <c r="SYH3"/>
      <c r="SYI3"/>
      <c r="SYJ3"/>
      <c r="SYK3"/>
      <c r="SYL3"/>
      <c r="SYM3"/>
      <c r="SYN3"/>
      <c r="SYO3"/>
      <c r="SYP3"/>
      <c r="SYQ3"/>
      <c r="SYR3"/>
      <c r="SYS3"/>
      <c r="SYT3"/>
      <c r="SYU3"/>
      <c r="SYV3"/>
      <c r="SYW3"/>
      <c r="SYX3"/>
      <c r="SYY3"/>
      <c r="SYZ3"/>
      <c r="SZA3"/>
      <c r="SZB3"/>
      <c r="SZC3"/>
      <c r="SZD3"/>
      <c r="SZE3"/>
      <c r="SZF3"/>
      <c r="SZG3"/>
      <c r="SZH3"/>
      <c r="SZI3"/>
      <c r="SZJ3"/>
      <c r="SZK3"/>
      <c r="SZL3"/>
      <c r="SZM3"/>
      <c r="SZN3"/>
      <c r="SZO3"/>
      <c r="SZP3"/>
      <c r="SZQ3"/>
      <c r="SZR3"/>
      <c r="SZS3"/>
      <c r="SZT3"/>
      <c r="SZU3"/>
      <c r="SZV3"/>
      <c r="SZW3"/>
      <c r="SZX3"/>
      <c r="SZY3"/>
      <c r="SZZ3"/>
      <c r="TAA3"/>
      <c r="TAB3"/>
      <c r="TAC3"/>
      <c r="TAD3"/>
      <c r="TAE3"/>
      <c r="TAF3"/>
      <c r="TAG3"/>
      <c r="TAH3"/>
      <c r="TAI3"/>
      <c r="TAJ3"/>
      <c r="TAK3"/>
      <c r="TAL3"/>
      <c r="TAM3"/>
      <c r="TAN3"/>
      <c r="TAO3"/>
      <c r="TAP3"/>
      <c r="TAQ3"/>
      <c r="TAR3"/>
      <c r="TAS3"/>
      <c r="TAT3"/>
      <c r="TAU3"/>
      <c r="TAV3"/>
      <c r="TAW3"/>
      <c r="TAX3"/>
      <c r="TAY3"/>
      <c r="TAZ3"/>
      <c r="TBA3"/>
      <c r="TBB3"/>
      <c r="TBC3"/>
      <c r="TBD3"/>
      <c r="TBE3"/>
      <c r="TBF3"/>
      <c r="TBG3"/>
      <c r="TBH3"/>
      <c r="TBI3"/>
      <c r="TBJ3"/>
      <c r="TBK3"/>
      <c r="TBL3"/>
      <c r="TBM3"/>
      <c r="TBN3"/>
      <c r="TBO3"/>
      <c r="TBP3"/>
      <c r="TBQ3"/>
      <c r="TBR3"/>
      <c r="TBS3"/>
      <c r="TBT3"/>
      <c r="TBU3"/>
      <c r="TBV3"/>
      <c r="TBW3"/>
      <c r="TBX3"/>
      <c r="TBY3"/>
      <c r="TBZ3"/>
      <c r="TCA3"/>
      <c r="TCB3"/>
      <c r="TCC3"/>
      <c r="TCD3"/>
      <c r="TCE3"/>
      <c r="TCF3"/>
      <c r="TCG3"/>
      <c r="TCH3"/>
      <c r="TCI3"/>
      <c r="TCJ3"/>
      <c r="TCK3"/>
      <c r="TCL3"/>
      <c r="TCM3"/>
      <c r="TCN3"/>
      <c r="TCO3"/>
      <c r="TCP3"/>
      <c r="TCQ3"/>
      <c r="TCR3"/>
      <c r="TCS3"/>
      <c r="TCT3"/>
      <c r="TCU3"/>
      <c r="TCV3"/>
      <c r="TCW3"/>
      <c r="TCX3"/>
      <c r="TCY3"/>
      <c r="TCZ3"/>
      <c r="TDA3"/>
      <c r="TDB3"/>
      <c r="TDC3"/>
      <c r="TDD3"/>
      <c r="TDE3"/>
      <c r="TDF3"/>
      <c r="TDG3"/>
      <c r="TDH3"/>
      <c r="TDI3"/>
      <c r="TDJ3"/>
      <c r="TDK3"/>
      <c r="TDL3"/>
      <c r="TDM3"/>
      <c r="TDN3"/>
      <c r="TDO3"/>
      <c r="TDP3"/>
      <c r="TDQ3"/>
      <c r="TDR3"/>
      <c r="TDS3"/>
      <c r="TDT3"/>
      <c r="TDU3"/>
      <c r="TDV3"/>
      <c r="TDW3"/>
      <c r="TDX3"/>
      <c r="TDY3"/>
      <c r="TDZ3"/>
      <c r="TEA3"/>
      <c r="TEB3"/>
      <c r="TEC3"/>
      <c r="TED3"/>
      <c r="TEE3"/>
      <c r="TEF3"/>
      <c r="TEG3"/>
      <c r="TEH3"/>
      <c r="TEI3"/>
      <c r="TEJ3"/>
      <c r="TEK3"/>
      <c r="TEL3"/>
      <c r="TEM3"/>
      <c r="TEN3"/>
      <c r="TEO3"/>
      <c r="TEP3"/>
      <c r="TEQ3"/>
      <c r="TER3"/>
      <c r="TES3"/>
      <c r="TET3"/>
      <c r="TEU3"/>
      <c r="TEV3"/>
      <c r="TEW3"/>
      <c r="TEX3"/>
      <c r="TEY3"/>
      <c r="TEZ3"/>
      <c r="TFA3"/>
      <c r="TFB3"/>
      <c r="TFC3"/>
      <c r="TFD3"/>
      <c r="TFE3"/>
      <c r="TFF3"/>
      <c r="TFG3"/>
      <c r="TFH3"/>
      <c r="TFI3"/>
      <c r="TFJ3"/>
      <c r="TFK3"/>
      <c r="TFL3"/>
      <c r="TFM3"/>
      <c r="TFN3"/>
      <c r="TFO3"/>
      <c r="TFP3"/>
      <c r="TFQ3"/>
      <c r="TFR3"/>
      <c r="TFS3"/>
      <c r="TFT3"/>
      <c r="TFU3"/>
      <c r="TFV3"/>
      <c r="TFW3"/>
      <c r="TFX3"/>
      <c r="TFY3"/>
      <c r="TFZ3"/>
      <c r="TGA3"/>
      <c r="TGB3"/>
      <c r="TGC3"/>
      <c r="TGD3"/>
      <c r="TGE3"/>
      <c r="TGF3"/>
      <c r="TGG3"/>
      <c r="TGH3"/>
      <c r="TGI3"/>
      <c r="TGJ3"/>
      <c r="TGK3"/>
      <c r="TGL3"/>
      <c r="TGM3"/>
      <c r="TGN3"/>
      <c r="TGO3"/>
      <c r="TGP3"/>
      <c r="TGQ3"/>
      <c r="TGR3"/>
      <c r="TGS3"/>
      <c r="TGT3"/>
      <c r="TGU3"/>
      <c r="TGV3"/>
      <c r="TGW3"/>
      <c r="TGX3"/>
      <c r="TGY3"/>
      <c r="TGZ3"/>
      <c r="THA3"/>
      <c r="THB3"/>
      <c r="THC3"/>
      <c r="THD3"/>
      <c r="THE3"/>
      <c r="THF3"/>
      <c r="THG3"/>
      <c r="THH3"/>
      <c r="THI3"/>
      <c r="THJ3"/>
      <c r="THK3"/>
      <c r="THL3"/>
      <c r="THM3"/>
      <c r="THN3"/>
      <c r="THO3"/>
      <c r="THP3"/>
      <c r="THQ3"/>
      <c r="THR3"/>
      <c r="THS3"/>
      <c r="THT3"/>
      <c r="THU3"/>
      <c r="THV3"/>
      <c r="THW3"/>
      <c r="THX3"/>
      <c r="THY3"/>
      <c r="THZ3"/>
      <c r="TIA3"/>
      <c r="TIB3"/>
      <c r="TIC3"/>
      <c r="TID3"/>
      <c r="TIE3"/>
      <c r="TIF3"/>
      <c r="TIG3"/>
      <c r="TIH3"/>
      <c r="TII3"/>
      <c r="TIJ3"/>
      <c r="TIK3"/>
      <c r="TIL3"/>
      <c r="TIM3"/>
      <c r="TIN3"/>
      <c r="TIO3"/>
      <c r="TIP3"/>
      <c r="TIQ3"/>
      <c r="TIR3"/>
      <c r="TIS3"/>
      <c r="TIT3"/>
      <c r="TIU3"/>
      <c r="TIV3"/>
      <c r="TIW3"/>
      <c r="TIX3"/>
      <c r="TIY3"/>
      <c r="TIZ3"/>
      <c r="TJA3"/>
      <c r="TJB3"/>
      <c r="TJC3"/>
      <c r="TJD3"/>
      <c r="TJE3"/>
      <c r="TJF3"/>
      <c r="TJG3"/>
      <c r="TJH3"/>
      <c r="TJI3"/>
      <c r="TJJ3"/>
      <c r="TJK3"/>
      <c r="TJL3"/>
      <c r="TJM3"/>
      <c r="TJN3"/>
      <c r="TJO3"/>
      <c r="TJP3"/>
      <c r="TJQ3"/>
      <c r="TJR3"/>
      <c r="TJS3"/>
      <c r="TJT3"/>
      <c r="TJU3"/>
      <c r="TJV3"/>
      <c r="TJW3"/>
      <c r="TJX3"/>
      <c r="TJY3"/>
      <c r="TJZ3"/>
      <c r="TKA3"/>
      <c r="TKB3"/>
      <c r="TKC3"/>
      <c r="TKD3"/>
      <c r="TKE3"/>
      <c r="TKF3"/>
      <c r="TKG3"/>
      <c r="TKH3"/>
      <c r="TKI3"/>
      <c r="TKJ3"/>
      <c r="TKK3"/>
      <c r="TKL3"/>
      <c r="TKM3"/>
      <c r="TKN3"/>
      <c r="TKO3"/>
      <c r="TKP3"/>
      <c r="TKQ3"/>
      <c r="TKR3"/>
      <c r="TKS3"/>
      <c r="TKT3"/>
      <c r="TKU3"/>
      <c r="TKV3"/>
      <c r="TKW3"/>
      <c r="TKX3"/>
      <c r="TKY3"/>
      <c r="TKZ3"/>
      <c r="TLA3"/>
      <c r="TLB3"/>
      <c r="TLC3"/>
      <c r="TLD3"/>
      <c r="TLE3"/>
      <c r="TLF3"/>
      <c r="TLG3"/>
      <c r="TLH3"/>
      <c r="TLI3"/>
      <c r="TLJ3"/>
      <c r="TLK3"/>
      <c r="TLL3"/>
      <c r="TLM3"/>
      <c r="TLN3"/>
      <c r="TLO3"/>
      <c r="TLP3"/>
      <c r="TLQ3"/>
      <c r="TLR3"/>
      <c r="TLS3"/>
      <c r="TLT3"/>
      <c r="TLU3"/>
      <c r="TLV3"/>
      <c r="TLW3"/>
      <c r="TLX3"/>
      <c r="TLY3"/>
      <c r="TLZ3"/>
      <c r="TMA3"/>
      <c r="TMB3"/>
      <c r="TMC3"/>
      <c r="TMD3"/>
      <c r="TME3"/>
      <c r="TMF3"/>
      <c r="TMG3"/>
      <c r="TMH3"/>
      <c r="TMI3"/>
      <c r="TMJ3"/>
      <c r="TMK3"/>
      <c r="TML3"/>
      <c r="TMM3"/>
      <c r="TMN3"/>
      <c r="TMO3"/>
      <c r="TMP3"/>
      <c r="TMQ3"/>
      <c r="TMR3"/>
      <c r="TMS3"/>
      <c r="TMT3"/>
      <c r="TMU3"/>
      <c r="TMV3"/>
      <c r="TMW3"/>
      <c r="TMX3"/>
      <c r="TMY3"/>
      <c r="TMZ3"/>
      <c r="TNA3"/>
      <c r="TNB3"/>
      <c r="TNC3"/>
      <c r="TND3"/>
      <c r="TNE3"/>
      <c r="TNF3"/>
      <c r="TNG3"/>
      <c r="TNH3"/>
      <c r="TNI3"/>
      <c r="TNJ3"/>
      <c r="TNK3"/>
      <c r="TNL3"/>
      <c r="TNM3"/>
      <c r="TNN3"/>
      <c r="TNO3"/>
      <c r="TNP3"/>
      <c r="TNQ3"/>
      <c r="TNR3"/>
      <c r="TNS3"/>
      <c r="TNT3"/>
      <c r="TNU3"/>
      <c r="TNV3"/>
      <c r="TNW3"/>
      <c r="TNX3"/>
      <c r="TNY3"/>
      <c r="TNZ3"/>
      <c r="TOA3"/>
      <c r="TOB3"/>
      <c r="TOC3"/>
      <c r="TOD3"/>
      <c r="TOE3"/>
      <c r="TOF3"/>
      <c r="TOG3"/>
      <c r="TOH3"/>
      <c r="TOI3"/>
      <c r="TOJ3"/>
      <c r="TOK3"/>
      <c r="TOL3"/>
      <c r="TOM3"/>
      <c r="TON3"/>
      <c r="TOO3"/>
      <c r="TOP3"/>
      <c r="TOQ3"/>
      <c r="TOR3"/>
      <c r="TOS3"/>
      <c r="TOT3"/>
      <c r="TOU3"/>
      <c r="TOV3"/>
      <c r="TOW3"/>
      <c r="TOX3"/>
      <c r="TOY3"/>
      <c r="TOZ3"/>
      <c r="TPA3"/>
      <c r="TPB3"/>
      <c r="TPC3"/>
      <c r="TPD3"/>
      <c r="TPE3"/>
      <c r="TPF3"/>
      <c r="TPG3"/>
      <c r="TPH3"/>
      <c r="TPI3"/>
      <c r="TPJ3"/>
      <c r="TPK3"/>
      <c r="TPL3"/>
      <c r="TPM3"/>
      <c r="TPN3"/>
      <c r="TPO3"/>
      <c r="TPP3"/>
      <c r="TPQ3"/>
      <c r="TPR3"/>
      <c r="TPS3"/>
      <c r="TPT3"/>
      <c r="TPU3"/>
      <c r="TPV3"/>
      <c r="TPW3"/>
      <c r="TPX3"/>
      <c r="TPY3"/>
      <c r="TPZ3"/>
      <c r="TQA3"/>
      <c r="TQB3"/>
      <c r="TQC3"/>
      <c r="TQD3"/>
      <c r="TQE3"/>
      <c r="TQF3"/>
      <c r="TQG3"/>
      <c r="TQH3"/>
      <c r="TQI3"/>
      <c r="TQJ3"/>
      <c r="TQK3"/>
      <c r="TQL3"/>
      <c r="TQM3"/>
      <c r="TQN3"/>
      <c r="TQO3"/>
      <c r="TQP3"/>
      <c r="TQQ3"/>
      <c r="TQR3"/>
      <c r="TQS3"/>
      <c r="TQT3"/>
      <c r="TQU3"/>
      <c r="TQV3"/>
      <c r="TQW3"/>
      <c r="TQX3"/>
      <c r="TQY3"/>
      <c r="TQZ3"/>
      <c r="TRA3"/>
      <c r="TRB3"/>
      <c r="TRC3"/>
      <c r="TRD3"/>
      <c r="TRE3"/>
      <c r="TRF3"/>
      <c r="TRG3"/>
      <c r="TRH3"/>
      <c r="TRI3"/>
      <c r="TRJ3"/>
      <c r="TRK3"/>
      <c r="TRL3"/>
      <c r="TRM3"/>
      <c r="TRN3"/>
      <c r="TRO3"/>
      <c r="TRP3"/>
      <c r="TRQ3"/>
      <c r="TRR3"/>
      <c r="TRS3"/>
      <c r="TRT3"/>
      <c r="TRU3"/>
      <c r="TRV3"/>
      <c r="TRW3"/>
      <c r="TRX3"/>
      <c r="TRY3"/>
      <c r="TRZ3"/>
      <c r="TSA3"/>
      <c r="TSB3"/>
      <c r="TSC3"/>
      <c r="TSD3"/>
      <c r="TSE3"/>
      <c r="TSF3"/>
      <c r="TSG3"/>
      <c r="TSH3"/>
      <c r="TSI3"/>
      <c r="TSJ3"/>
      <c r="TSK3"/>
      <c r="TSL3"/>
      <c r="TSM3"/>
      <c r="TSN3"/>
      <c r="TSO3"/>
      <c r="TSP3"/>
      <c r="TSQ3"/>
      <c r="TSR3"/>
      <c r="TSS3"/>
      <c r="TST3"/>
      <c r="TSU3"/>
      <c r="TSV3"/>
      <c r="TSW3"/>
      <c r="TSX3"/>
      <c r="TSY3"/>
      <c r="TSZ3"/>
      <c r="TTA3"/>
      <c r="TTB3"/>
      <c r="TTC3"/>
      <c r="TTD3"/>
      <c r="TTE3"/>
      <c r="TTF3"/>
      <c r="TTG3"/>
      <c r="TTH3"/>
      <c r="TTI3"/>
      <c r="TTJ3"/>
      <c r="TTK3"/>
      <c r="TTL3"/>
      <c r="TTM3"/>
      <c r="TTN3"/>
      <c r="TTO3"/>
      <c r="TTP3"/>
      <c r="TTQ3"/>
      <c r="TTR3"/>
      <c r="TTS3"/>
      <c r="TTT3"/>
      <c r="TTU3"/>
      <c r="TTV3"/>
      <c r="TTW3"/>
      <c r="TTX3"/>
      <c r="TTY3"/>
      <c r="TTZ3"/>
      <c r="TUA3"/>
      <c r="TUB3"/>
      <c r="TUC3"/>
      <c r="TUD3"/>
      <c r="TUE3"/>
      <c r="TUF3"/>
      <c r="TUG3"/>
      <c r="TUH3"/>
      <c r="TUI3"/>
      <c r="TUJ3"/>
      <c r="TUK3"/>
      <c r="TUL3"/>
      <c r="TUM3"/>
      <c r="TUN3"/>
      <c r="TUO3"/>
      <c r="TUP3"/>
      <c r="TUQ3"/>
      <c r="TUR3"/>
      <c r="TUS3"/>
      <c r="TUT3"/>
      <c r="TUU3"/>
      <c r="TUV3"/>
      <c r="TUW3"/>
      <c r="TUX3"/>
      <c r="TUY3"/>
      <c r="TUZ3"/>
      <c r="TVA3"/>
      <c r="TVB3"/>
      <c r="TVC3"/>
      <c r="TVD3"/>
      <c r="TVE3"/>
      <c r="TVF3"/>
      <c r="TVG3"/>
      <c r="TVH3"/>
      <c r="TVI3"/>
      <c r="TVJ3"/>
      <c r="TVK3"/>
      <c r="TVL3"/>
      <c r="TVM3"/>
      <c r="TVN3"/>
      <c r="TVO3"/>
      <c r="TVP3"/>
      <c r="TVQ3"/>
      <c r="TVR3"/>
      <c r="TVS3"/>
      <c r="TVT3"/>
      <c r="TVU3"/>
      <c r="TVV3"/>
      <c r="TVW3"/>
      <c r="TVX3"/>
      <c r="TVY3"/>
      <c r="TVZ3"/>
      <c r="TWA3"/>
      <c r="TWB3"/>
      <c r="TWC3"/>
      <c r="TWD3"/>
      <c r="TWE3"/>
      <c r="TWF3"/>
      <c r="TWG3"/>
      <c r="TWH3"/>
      <c r="TWI3"/>
      <c r="TWJ3"/>
      <c r="TWK3"/>
      <c r="TWL3"/>
      <c r="TWM3"/>
      <c r="TWN3"/>
      <c r="TWO3"/>
      <c r="TWP3"/>
      <c r="TWQ3"/>
      <c r="TWR3"/>
      <c r="TWS3"/>
      <c r="TWT3"/>
      <c r="TWU3"/>
      <c r="TWV3"/>
      <c r="TWW3"/>
      <c r="TWX3"/>
      <c r="TWY3"/>
      <c r="TWZ3"/>
      <c r="TXA3"/>
      <c r="TXB3"/>
      <c r="TXC3"/>
      <c r="TXD3"/>
      <c r="TXE3"/>
      <c r="TXF3"/>
      <c r="TXG3"/>
      <c r="TXH3"/>
      <c r="TXI3"/>
      <c r="TXJ3"/>
      <c r="TXK3"/>
      <c r="TXL3"/>
      <c r="TXM3"/>
      <c r="TXN3"/>
      <c r="TXO3"/>
      <c r="TXP3"/>
      <c r="TXQ3"/>
      <c r="TXR3"/>
      <c r="TXS3"/>
      <c r="TXT3"/>
      <c r="TXU3"/>
      <c r="TXV3"/>
      <c r="TXW3"/>
      <c r="TXX3"/>
      <c r="TXY3"/>
      <c r="TXZ3"/>
      <c r="TYA3"/>
      <c r="TYB3"/>
      <c r="TYC3"/>
      <c r="TYD3"/>
      <c r="TYE3"/>
      <c r="TYF3"/>
      <c r="TYG3"/>
      <c r="TYH3"/>
      <c r="TYI3"/>
      <c r="TYJ3"/>
      <c r="TYK3"/>
      <c r="TYL3"/>
      <c r="TYM3"/>
      <c r="TYN3"/>
      <c r="TYO3"/>
      <c r="TYP3"/>
      <c r="TYQ3"/>
      <c r="TYR3"/>
      <c r="TYS3"/>
      <c r="TYT3"/>
      <c r="TYU3"/>
      <c r="TYV3"/>
      <c r="TYW3"/>
      <c r="TYX3"/>
      <c r="TYY3"/>
      <c r="TYZ3"/>
      <c r="TZA3"/>
      <c r="TZB3"/>
      <c r="TZC3"/>
      <c r="TZD3"/>
      <c r="TZE3"/>
      <c r="TZF3"/>
      <c r="TZG3"/>
      <c r="TZH3"/>
      <c r="TZI3"/>
      <c r="TZJ3"/>
      <c r="TZK3"/>
      <c r="TZL3"/>
      <c r="TZM3"/>
      <c r="TZN3"/>
      <c r="TZO3"/>
      <c r="TZP3"/>
      <c r="TZQ3"/>
      <c r="TZR3"/>
      <c r="TZS3"/>
      <c r="TZT3"/>
      <c r="TZU3"/>
      <c r="TZV3"/>
      <c r="TZW3"/>
      <c r="TZX3"/>
      <c r="TZY3"/>
      <c r="TZZ3"/>
      <c r="UAA3"/>
      <c r="UAB3"/>
      <c r="UAC3"/>
      <c r="UAD3"/>
      <c r="UAE3"/>
      <c r="UAF3"/>
      <c r="UAG3"/>
      <c r="UAH3"/>
      <c r="UAI3"/>
      <c r="UAJ3"/>
      <c r="UAK3"/>
      <c r="UAL3"/>
      <c r="UAM3"/>
      <c r="UAN3"/>
      <c r="UAO3"/>
      <c r="UAP3"/>
      <c r="UAQ3"/>
      <c r="UAR3"/>
      <c r="UAS3"/>
      <c r="UAT3"/>
      <c r="UAU3"/>
      <c r="UAV3"/>
      <c r="UAW3"/>
      <c r="UAX3"/>
      <c r="UAY3"/>
      <c r="UAZ3"/>
      <c r="UBA3"/>
      <c r="UBB3"/>
      <c r="UBC3"/>
      <c r="UBD3"/>
      <c r="UBE3"/>
      <c r="UBF3"/>
      <c r="UBG3"/>
      <c r="UBH3"/>
      <c r="UBI3"/>
      <c r="UBJ3"/>
      <c r="UBK3"/>
      <c r="UBL3"/>
      <c r="UBM3"/>
      <c r="UBN3"/>
      <c r="UBO3"/>
      <c r="UBP3"/>
      <c r="UBQ3"/>
      <c r="UBR3"/>
      <c r="UBS3"/>
      <c r="UBT3"/>
      <c r="UBU3"/>
      <c r="UBV3"/>
      <c r="UBW3"/>
      <c r="UBX3"/>
      <c r="UBY3"/>
      <c r="UBZ3"/>
      <c r="UCA3"/>
      <c r="UCB3"/>
      <c r="UCC3"/>
      <c r="UCD3"/>
      <c r="UCE3"/>
      <c r="UCF3"/>
      <c r="UCG3"/>
      <c r="UCH3"/>
      <c r="UCI3"/>
      <c r="UCJ3"/>
      <c r="UCK3"/>
      <c r="UCL3"/>
      <c r="UCM3"/>
      <c r="UCN3"/>
      <c r="UCO3"/>
      <c r="UCP3"/>
      <c r="UCQ3"/>
      <c r="UCR3"/>
      <c r="UCS3"/>
      <c r="UCT3"/>
      <c r="UCU3"/>
      <c r="UCV3"/>
      <c r="UCW3"/>
      <c r="UCX3"/>
      <c r="UCY3"/>
      <c r="UCZ3"/>
      <c r="UDA3"/>
      <c r="UDB3"/>
      <c r="UDC3"/>
      <c r="UDD3"/>
      <c r="UDE3"/>
      <c r="UDF3"/>
      <c r="UDG3"/>
      <c r="UDH3"/>
      <c r="UDI3"/>
      <c r="UDJ3"/>
      <c r="UDK3"/>
      <c r="UDL3"/>
      <c r="UDM3"/>
      <c r="UDN3"/>
      <c r="UDO3"/>
      <c r="UDP3"/>
      <c r="UDQ3"/>
      <c r="UDR3"/>
      <c r="UDS3"/>
      <c r="UDT3"/>
      <c r="UDU3"/>
      <c r="UDV3"/>
      <c r="UDW3"/>
      <c r="UDX3"/>
      <c r="UDY3"/>
      <c r="UDZ3"/>
      <c r="UEA3"/>
      <c r="UEB3"/>
      <c r="UEC3"/>
      <c r="UED3"/>
      <c r="UEE3"/>
      <c r="UEF3"/>
      <c r="UEG3"/>
      <c r="UEH3"/>
      <c r="UEI3"/>
      <c r="UEJ3"/>
      <c r="UEK3"/>
      <c r="UEL3"/>
      <c r="UEM3"/>
      <c r="UEN3"/>
      <c r="UEO3"/>
      <c r="UEP3"/>
      <c r="UEQ3"/>
      <c r="UER3"/>
      <c r="UES3"/>
      <c r="UET3"/>
      <c r="UEU3"/>
      <c r="UEV3"/>
      <c r="UEW3"/>
      <c r="UEX3"/>
      <c r="UEY3"/>
      <c r="UEZ3"/>
      <c r="UFA3"/>
      <c r="UFB3"/>
      <c r="UFC3"/>
      <c r="UFD3"/>
      <c r="UFE3"/>
      <c r="UFF3"/>
      <c r="UFG3"/>
      <c r="UFH3"/>
      <c r="UFI3"/>
      <c r="UFJ3"/>
      <c r="UFK3"/>
      <c r="UFL3"/>
      <c r="UFM3"/>
      <c r="UFN3"/>
      <c r="UFO3"/>
      <c r="UFP3"/>
      <c r="UFQ3"/>
      <c r="UFR3"/>
      <c r="UFS3"/>
      <c r="UFT3"/>
      <c r="UFU3"/>
      <c r="UFV3"/>
      <c r="UFW3"/>
      <c r="UFX3"/>
      <c r="UFY3"/>
      <c r="UFZ3"/>
      <c r="UGA3"/>
      <c r="UGB3"/>
      <c r="UGC3"/>
      <c r="UGD3"/>
      <c r="UGE3"/>
      <c r="UGF3"/>
      <c r="UGG3"/>
      <c r="UGH3"/>
      <c r="UGI3"/>
      <c r="UGJ3"/>
      <c r="UGK3"/>
      <c r="UGL3"/>
      <c r="UGM3"/>
      <c r="UGN3"/>
      <c r="UGO3"/>
      <c r="UGP3"/>
      <c r="UGQ3"/>
      <c r="UGR3"/>
      <c r="UGS3"/>
      <c r="UGT3"/>
      <c r="UGU3"/>
      <c r="UGV3"/>
      <c r="UGW3"/>
      <c r="UGX3"/>
      <c r="UGY3"/>
      <c r="UGZ3"/>
      <c r="UHA3"/>
      <c r="UHB3"/>
      <c r="UHC3"/>
      <c r="UHD3"/>
      <c r="UHE3"/>
      <c r="UHF3"/>
      <c r="UHG3"/>
      <c r="UHH3"/>
      <c r="UHI3"/>
      <c r="UHJ3"/>
      <c r="UHK3"/>
      <c r="UHL3"/>
      <c r="UHM3"/>
      <c r="UHN3"/>
      <c r="UHO3"/>
      <c r="UHP3"/>
      <c r="UHQ3"/>
      <c r="UHR3"/>
      <c r="UHS3"/>
      <c r="UHT3"/>
      <c r="UHU3"/>
      <c r="UHV3"/>
      <c r="UHW3"/>
      <c r="UHX3"/>
      <c r="UHY3"/>
      <c r="UHZ3"/>
      <c r="UIA3"/>
      <c r="UIB3"/>
      <c r="UIC3"/>
      <c r="UID3"/>
      <c r="UIE3"/>
      <c r="UIF3"/>
      <c r="UIG3"/>
      <c r="UIH3"/>
      <c r="UII3"/>
      <c r="UIJ3"/>
      <c r="UIK3"/>
      <c r="UIL3"/>
      <c r="UIM3"/>
      <c r="UIN3"/>
      <c r="UIO3"/>
      <c r="UIP3"/>
      <c r="UIQ3"/>
      <c r="UIR3"/>
      <c r="UIS3"/>
      <c r="UIT3"/>
      <c r="UIU3"/>
      <c r="UIV3"/>
      <c r="UIW3"/>
      <c r="UIX3"/>
      <c r="UIY3"/>
      <c r="UIZ3"/>
      <c r="UJA3"/>
      <c r="UJB3"/>
      <c r="UJC3"/>
      <c r="UJD3"/>
      <c r="UJE3"/>
      <c r="UJF3"/>
      <c r="UJG3"/>
      <c r="UJH3"/>
      <c r="UJI3"/>
      <c r="UJJ3"/>
      <c r="UJK3"/>
      <c r="UJL3"/>
      <c r="UJM3"/>
      <c r="UJN3"/>
      <c r="UJO3"/>
      <c r="UJP3"/>
      <c r="UJQ3"/>
      <c r="UJR3"/>
      <c r="UJS3"/>
      <c r="UJT3"/>
      <c r="UJU3"/>
      <c r="UJV3"/>
      <c r="UJW3"/>
      <c r="UJX3"/>
      <c r="UJY3"/>
      <c r="UJZ3"/>
      <c r="UKA3"/>
      <c r="UKB3"/>
      <c r="UKC3"/>
      <c r="UKD3"/>
      <c r="UKE3"/>
      <c r="UKF3"/>
      <c r="UKG3"/>
      <c r="UKH3"/>
      <c r="UKI3"/>
      <c r="UKJ3"/>
      <c r="UKK3"/>
      <c r="UKL3"/>
      <c r="UKM3"/>
      <c r="UKN3"/>
      <c r="UKO3"/>
      <c r="UKP3"/>
      <c r="UKQ3"/>
      <c r="UKR3"/>
      <c r="UKS3"/>
      <c r="UKT3"/>
      <c r="UKU3"/>
      <c r="UKV3"/>
      <c r="UKW3"/>
      <c r="UKX3"/>
      <c r="UKY3"/>
      <c r="UKZ3"/>
      <c r="ULA3"/>
      <c r="ULB3"/>
      <c r="ULC3"/>
      <c r="ULD3"/>
      <c r="ULE3"/>
      <c r="ULF3"/>
      <c r="ULG3"/>
      <c r="ULH3"/>
      <c r="ULI3"/>
      <c r="ULJ3"/>
      <c r="ULK3"/>
      <c r="ULL3"/>
      <c r="ULM3"/>
      <c r="ULN3"/>
      <c r="ULO3"/>
      <c r="ULP3"/>
      <c r="ULQ3"/>
      <c r="ULR3"/>
      <c r="ULS3"/>
      <c r="ULT3"/>
      <c r="ULU3"/>
      <c r="ULV3"/>
      <c r="ULW3"/>
      <c r="ULX3"/>
      <c r="ULY3"/>
      <c r="ULZ3"/>
      <c r="UMA3"/>
      <c r="UMB3"/>
      <c r="UMC3"/>
      <c r="UMD3"/>
      <c r="UME3"/>
      <c r="UMF3"/>
      <c r="UMG3"/>
      <c r="UMH3"/>
      <c r="UMI3"/>
      <c r="UMJ3"/>
      <c r="UMK3"/>
      <c r="UML3"/>
      <c r="UMM3"/>
      <c r="UMN3"/>
      <c r="UMO3"/>
      <c r="UMP3"/>
      <c r="UMQ3"/>
      <c r="UMR3"/>
      <c r="UMS3"/>
      <c r="UMT3"/>
      <c r="UMU3"/>
      <c r="UMV3"/>
      <c r="UMW3"/>
      <c r="UMX3"/>
      <c r="UMY3"/>
      <c r="UMZ3"/>
      <c r="UNA3"/>
      <c r="UNB3"/>
      <c r="UNC3"/>
      <c r="UND3"/>
      <c r="UNE3"/>
      <c r="UNF3"/>
      <c r="UNG3"/>
      <c r="UNH3"/>
      <c r="UNI3"/>
      <c r="UNJ3"/>
      <c r="UNK3"/>
      <c r="UNL3"/>
      <c r="UNM3"/>
      <c r="UNN3"/>
      <c r="UNO3"/>
      <c r="UNP3"/>
      <c r="UNQ3"/>
      <c r="UNR3"/>
      <c r="UNS3"/>
      <c r="UNT3"/>
      <c r="UNU3"/>
      <c r="UNV3"/>
      <c r="UNW3"/>
      <c r="UNX3"/>
      <c r="UNY3"/>
      <c r="UNZ3"/>
      <c r="UOA3"/>
      <c r="UOB3"/>
      <c r="UOC3"/>
      <c r="UOD3"/>
      <c r="UOE3"/>
      <c r="UOF3"/>
      <c r="UOG3"/>
      <c r="UOH3"/>
      <c r="UOI3"/>
      <c r="UOJ3"/>
      <c r="UOK3"/>
      <c r="UOL3"/>
      <c r="UOM3"/>
      <c r="UON3"/>
      <c r="UOO3"/>
      <c r="UOP3"/>
      <c r="UOQ3"/>
      <c r="UOR3"/>
      <c r="UOS3"/>
      <c r="UOT3"/>
      <c r="UOU3"/>
      <c r="UOV3"/>
      <c r="UOW3"/>
      <c r="UOX3"/>
      <c r="UOY3"/>
      <c r="UOZ3"/>
      <c r="UPA3"/>
      <c r="UPB3"/>
      <c r="UPC3"/>
      <c r="UPD3"/>
      <c r="UPE3"/>
      <c r="UPF3"/>
      <c r="UPG3"/>
      <c r="UPH3"/>
      <c r="UPI3"/>
      <c r="UPJ3"/>
      <c r="UPK3"/>
      <c r="UPL3"/>
      <c r="UPM3"/>
      <c r="UPN3"/>
      <c r="UPO3"/>
      <c r="UPP3"/>
      <c r="UPQ3"/>
      <c r="UPR3"/>
      <c r="UPS3"/>
      <c r="UPT3"/>
      <c r="UPU3"/>
      <c r="UPV3"/>
      <c r="UPW3"/>
      <c r="UPX3"/>
      <c r="UPY3"/>
      <c r="UPZ3"/>
      <c r="UQA3"/>
      <c r="UQB3"/>
      <c r="UQC3"/>
      <c r="UQD3"/>
      <c r="UQE3"/>
      <c r="UQF3"/>
      <c r="UQG3"/>
      <c r="UQH3"/>
      <c r="UQI3"/>
      <c r="UQJ3"/>
      <c r="UQK3"/>
      <c r="UQL3"/>
      <c r="UQM3"/>
      <c r="UQN3"/>
      <c r="UQO3"/>
      <c r="UQP3"/>
      <c r="UQQ3"/>
      <c r="UQR3"/>
      <c r="UQS3"/>
      <c r="UQT3"/>
      <c r="UQU3"/>
      <c r="UQV3"/>
      <c r="UQW3"/>
      <c r="UQX3"/>
      <c r="UQY3"/>
      <c r="UQZ3"/>
      <c r="URA3"/>
      <c r="URB3"/>
      <c r="URC3"/>
      <c r="URD3"/>
      <c r="URE3"/>
      <c r="URF3"/>
      <c r="URG3"/>
      <c r="URH3"/>
      <c r="URI3"/>
      <c r="URJ3"/>
      <c r="URK3"/>
      <c r="URL3"/>
      <c r="URM3"/>
      <c r="URN3"/>
      <c r="URO3"/>
      <c r="URP3"/>
      <c r="URQ3"/>
      <c r="URR3"/>
      <c r="URS3"/>
      <c r="URT3"/>
      <c r="URU3"/>
      <c r="URV3"/>
      <c r="URW3"/>
      <c r="URX3"/>
      <c r="URY3"/>
      <c r="URZ3"/>
      <c r="USA3"/>
      <c r="USB3"/>
      <c r="USC3"/>
      <c r="USD3"/>
      <c r="USE3"/>
      <c r="USF3"/>
      <c r="USG3"/>
      <c r="USH3"/>
      <c r="USI3"/>
      <c r="USJ3"/>
      <c r="USK3"/>
      <c r="USL3"/>
      <c r="USM3"/>
      <c r="USN3"/>
      <c r="USO3"/>
      <c r="USP3"/>
      <c r="USQ3"/>
      <c r="USR3"/>
      <c r="USS3"/>
      <c r="UST3"/>
      <c r="USU3"/>
      <c r="USV3"/>
      <c r="USW3"/>
      <c r="USX3"/>
      <c r="USY3"/>
      <c r="USZ3"/>
      <c r="UTA3"/>
      <c r="UTB3"/>
      <c r="UTC3"/>
      <c r="UTD3"/>
      <c r="UTE3"/>
      <c r="UTF3"/>
      <c r="UTG3"/>
      <c r="UTH3"/>
      <c r="UTI3"/>
      <c r="UTJ3"/>
      <c r="UTK3"/>
      <c r="UTL3"/>
      <c r="UTM3"/>
      <c r="UTN3"/>
      <c r="UTO3"/>
      <c r="UTP3"/>
      <c r="UTQ3"/>
      <c r="UTR3"/>
      <c r="UTS3"/>
      <c r="UTT3"/>
      <c r="UTU3"/>
      <c r="UTV3"/>
      <c r="UTW3"/>
      <c r="UTX3"/>
      <c r="UTY3"/>
      <c r="UTZ3"/>
      <c r="UUA3"/>
      <c r="UUB3"/>
      <c r="UUC3"/>
      <c r="UUD3"/>
      <c r="UUE3"/>
      <c r="UUF3"/>
      <c r="UUG3"/>
      <c r="UUH3"/>
      <c r="UUI3"/>
      <c r="UUJ3"/>
      <c r="UUK3"/>
      <c r="UUL3"/>
      <c r="UUM3"/>
      <c r="UUN3"/>
      <c r="UUO3"/>
      <c r="UUP3"/>
      <c r="UUQ3"/>
      <c r="UUR3"/>
      <c r="UUS3"/>
      <c r="UUT3"/>
      <c r="UUU3"/>
      <c r="UUV3"/>
      <c r="UUW3"/>
      <c r="UUX3"/>
      <c r="UUY3"/>
      <c r="UUZ3"/>
      <c r="UVA3"/>
      <c r="UVB3"/>
      <c r="UVC3"/>
      <c r="UVD3"/>
      <c r="UVE3"/>
      <c r="UVF3"/>
      <c r="UVG3"/>
      <c r="UVH3"/>
      <c r="UVI3"/>
      <c r="UVJ3"/>
      <c r="UVK3"/>
      <c r="UVL3"/>
      <c r="UVM3"/>
      <c r="UVN3"/>
      <c r="UVO3"/>
      <c r="UVP3"/>
      <c r="UVQ3"/>
      <c r="UVR3"/>
      <c r="UVS3"/>
      <c r="UVT3"/>
      <c r="UVU3"/>
      <c r="UVV3"/>
      <c r="UVW3"/>
      <c r="UVX3"/>
      <c r="UVY3"/>
      <c r="UVZ3"/>
      <c r="UWA3"/>
      <c r="UWB3"/>
      <c r="UWC3"/>
      <c r="UWD3"/>
      <c r="UWE3"/>
      <c r="UWF3"/>
      <c r="UWG3"/>
      <c r="UWH3"/>
      <c r="UWI3"/>
      <c r="UWJ3"/>
      <c r="UWK3"/>
      <c r="UWL3"/>
      <c r="UWM3"/>
      <c r="UWN3"/>
      <c r="UWO3"/>
      <c r="UWP3"/>
      <c r="UWQ3"/>
      <c r="UWR3"/>
      <c r="UWS3"/>
      <c r="UWT3"/>
      <c r="UWU3"/>
      <c r="UWV3"/>
      <c r="UWW3"/>
      <c r="UWX3"/>
      <c r="UWY3"/>
      <c r="UWZ3"/>
      <c r="UXA3"/>
      <c r="UXB3"/>
      <c r="UXC3"/>
      <c r="UXD3"/>
      <c r="UXE3"/>
      <c r="UXF3"/>
      <c r="UXG3"/>
      <c r="UXH3"/>
      <c r="UXI3"/>
      <c r="UXJ3"/>
      <c r="UXK3"/>
      <c r="UXL3"/>
      <c r="UXM3"/>
      <c r="UXN3"/>
      <c r="UXO3"/>
      <c r="UXP3"/>
      <c r="UXQ3"/>
      <c r="UXR3"/>
      <c r="UXS3"/>
      <c r="UXT3"/>
      <c r="UXU3"/>
      <c r="UXV3"/>
      <c r="UXW3"/>
      <c r="UXX3"/>
      <c r="UXY3"/>
      <c r="UXZ3"/>
      <c r="UYA3"/>
      <c r="UYB3"/>
      <c r="UYC3"/>
      <c r="UYD3"/>
      <c r="UYE3"/>
      <c r="UYF3"/>
      <c r="UYG3"/>
      <c r="UYH3"/>
      <c r="UYI3"/>
      <c r="UYJ3"/>
      <c r="UYK3"/>
      <c r="UYL3"/>
      <c r="UYM3"/>
      <c r="UYN3"/>
      <c r="UYO3"/>
      <c r="UYP3"/>
      <c r="UYQ3"/>
      <c r="UYR3"/>
      <c r="UYS3"/>
      <c r="UYT3"/>
      <c r="UYU3"/>
      <c r="UYV3"/>
      <c r="UYW3"/>
      <c r="UYX3"/>
      <c r="UYY3"/>
      <c r="UYZ3"/>
      <c r="UZA3"/>
      <c r="UZB3"/>
      <c r="UZC3"/>
      <c r="UZD3"/>
      <c r="UZE3"/>
      <c r="UZF3"/>
      <c r="UZG3"/>
      <c r="UZH3"/>
      <c r="UZI3"/>
      <c r="UZJ3"/>
      <c r="UZK3"/>
      <c r="UZL3"/>
      <c r="UZM3"/>
      <c r="UZN3"/>
      <c r="UZO3"/>
      <c r="UZP3"/>
      <c r="UZQ3"/>
      <c r="UZR3"/>
      <c r="UZS3"/>
      <c r="UZT3"/>
      <c r="UZU3"/>
      <c r="UZV3"/>
      <c r="UZW3"/>
      <c r="UZX3"/>
      <c r="UZY3"/>
      <c r="UZZ3"/>
      <c r="VAA3"/>
      <c r="VAB3"/>
      <c r="VAC3"/>
      <c r="VAD3"/>
      <c r="VAE3"/>
      <c r="VAF3"/>
      <c r="VAG3"/>
      <c r="VAH3"/>
      <c r="VAI3"/>
      <c r="VAJ3"/>
      <c r="VAK3"/>
      <c r="VAL3"/>
      <c r="VAM3"/>
      <c r="VAN3"/>
      <c r="VAO3"/>
      <c r="VAP3"/>
      <c r="VAQ3"/>
      <c r="VAR3"/>
      <c r="VAS3"/>
      <c r="VAT3"/>
      <c r="VAU3"/>
      <c r="VAV3"/>
      <c r="VAW3"/>
      <c r="VAX3"/>
      <c r="VAY3"/>
      <c r="VAZ3"/>
      <c r="VBA3"/>
      <c r="VBB3"/>
      <c r="VBC3"/>
      <c r="VBD3"/>
      <c r="VBE3"/>
      <c r="VBF3"/>
      <c r="VBG3"/>
      <c r="VBH3"/>
      <c r="VBI3"/>
      <c r="VBJ3"/>
      <c r="VBK3"/>
      <c r="VBL3"/>
      <c r="VBM3"/>
      <c r="VBN3"/>
      <c r="VBO3"/>
      <c r="VBP3"/>
      <c r="VBQ3"/>
      <c r="VBR3"/>
      <c r="VBS3"/>
      <c r="VBT3"/>
      <c r="VBU3"/>
      <c r="VBV3"/>
      <c r="VBW3"/>
      <c r="VBX3"/>
      <c r="VBY3"/>
      <c r="VBZ3"/>
      <c r="VCA3"/>
      <c r="VCB3"/>
      <c r="VCC3"/>
      <c r="VCD3"/>
      <c r="VCE3"/>
      <c r="VCF3"/>
      <c r="VCG3"/>
      <c r="VCH3"/>
      <c r="VCI3"/>
      <c r="VCJ3"/>
      <c r="VCK3"/>
      <c r="VCL3"/>
      <c r="VCM3"/>
      <c r="VCN3"/>
      <c r="VCO3"/>
      <c r="VCP3"/>
      <c r="VCQ3"/>
      <c r="VCR3"/>
      <c r="VCS3"/>
      <c r="VCT3"/>
      <c r="VCU3"/>
      <c r="VCV3"/>
      <c r="VCW3"/>
      <c r="VCX3"/>
      <c r="VCY3"/>
      <c r="VCZ3"/>
      <c r="VDA3"/>
      <c r="VDB3"/>
      <c r="VDC3"/>
      <c r="VDD3"/>
      <c r="VDE3"/>
      <c r="VDF3"/>
      <c r="VDG3"/>
      <c r="VDH3"/>
      <c r="VDI3"/>
      <c r="VDJ3"/>
      <c r="VDK3"/>
      <c r="VDL3"/>
      <c r="VDM3"/>
      <c r="VDN3"/>
      <c r="VDO3"/>
      <c r="VDP3"/>
      <c r="VDQ3"/>
      <c r="VDR3"/>
      <c r="VDS3"/>
      <c r="VDT3"/>
      <c r="VDU3"/>
      <c r="VDV3"/>
      <c r="VDW3"/>
      <c r="VDX3"/>
      <c r="VDY3"/>
      <c r="VDZ3"/>
      <c r="VEA3"/>
      <c r="VEB3"/>
      <c r="VEC3"/>
      <c r="VED3"/>
      <c r="VEE3"/>
      <c r="VEF3"/>
      <c r="VEG3"/>
      <c r="VEH3"/>
      <c r="VEI3"/>
      <c r="VEJ3"/>
      <c r="VEK3"/>
      <c r="VEL3"/>
      <c r="VEM3"/>
      <c r="VEN3"/>
      <c r="VEO3"/>
      <c r="VEP3"/>
      <c r="VEQ3"/>
      <c r="VER3"/>
      <c r="VES3"/>
      <c r="VET3"/>
      <c r="VEU3"/>
      <c r="VEV3"/>
      <c r="VEW3"/>
      <c r="VEX3"/>
      <c r="VEY3"/>
      <c r="VEZ3"/>
      <c r="VFA3"/>
      <c r="VFB3"/>
      <c r="VFC3"/>
      <c r="VFD3"/>
      <c r="VFE3"/>
      <c r="VFF3"/>
      <c r="VFG3"/>
      <c r="VFH3"/>
      <c r="VFI3"/>
      <c r="VFJ3"/>
      <c r="VFK3"/>
      <c r="VFL3"/>
      <c r="VFM3"/>
      <c r="VFN3"/>
      <c r="VFO3"/>
      <c r="VFP3"/>
      <c r="VFQ3"/>
      <c r="VFR3"/>
      <c r="VFS3"/>
      <c r="VFT3"/>
      <c r="VFU3"/>
      <c r="VFV3"/>
      <c r="VFW3"/>
      <c r="VFX3"/>
      <c r="VFY3"/>
      <c r="VFZ3"/>
      <c r="VGA3"/>
      <c r="VGB3"/>
      <c r="VGC3"/>
      <c r="VGD3"/>
      <c r="VGE3"/>
      <c r="VGF3"/>
      <c r="VGG3"/>
      <c r="VGH3"/>
      <c r="VGI3"/>
      <c r="VGJ3"/>
      <c r="VGK3"/>
      <c r="VGL3"/>
      <c r="VGM3"/>
      <c r="VGN3"/>
      <c r="VGO3"/>
      <c r="VGP3"/>
      <c r="VGQ3"/>
      <c r="VGR3"/>
      <c r="VGS3"/>
      <c r="VGT3"/>
      <c r="VGU3"/>
      <c r="VGV3"/>
      <c r="VGW3"/>
      <c r="VGX3"/>
      <c r="VGY3"/>
      <c r="VGZ3"/>
      <c r="VHA3"/>
      <c r="VHB3"/>
      <c r="VHC3"/>
      <c r="VHD3"/>
      <c r="VHE3"/>
      <c r="VHF3"/>
      <c r="VHG3"/>
      <c r="VHH3"/>
      <c r="VHI3"/>
      <c r="VHJ3"/>
      <c r="VHK3"/>
      <c r="VHL3"/>
      <c r="VHM3"/>
      <c r="VHN3"/>
      <c r="VHO3"/>
      <c r="VHP3"/>
      <c r="VHQ3"/>
      <c r="VHR3"/>
      <c r="VHS3"/>
      <c r="VHT3"/>
      <c r="VHU3"/>
      <c r="VHV3"/>
      <c r="VHW3"/>
      <c r="VHX3"/>
      <c r="VHY3"/>
      <c r="VHZ3"/>
      <c r="VIA3"/>
      <c r="VIB3"/>
      <c r="VIC3"/>
      <c r="VID3"/>
      <c r="VIE3"/>
      <c r="VIF3"/>
      <c r="VIG3"/>
      <c r="VIH3"/>
      <c r="VII3"/>
      <c r="VIJ3"/>
      <c r="VIK3"/>
      <c r="VIL3"/>
      <c r="VIM3"/>
      <c r="VIN3"/>
      <c r="VIO3"/>
      <c r="VIP3"/>
      <c r="VIQ3"/>
      <c r="VIR3"/>
      <c r="VIS3"/>
      <c r="VIT3"/>
      <c r="VIU3"/>
      <c r="VIV3"/>
      <c r="VIW3"/>
      <c r="VIX3"/>
      <c r="VIY3"/>
      <c r="VIZ3"/>
      <c r="VJA3"/>
      <c r="VJB3"/>
      <c r="VJC3"/>
      <c r="VJD3"/>
      <c r="VJE3"/>
      <c r="VJF3"/>
      <c r="VJG3"/>
      <c r="VJH3"/>
      <c r="VJI3"/>
      <c r="VJJ3"/>
      <c r="VJK3"/>
      <c r="VJL3"/>
      <c r="VJM3"/>
      <c r="VJN3"/>
      <c r="VJO3"/>
      <c r="VJP3"/>
      <c r="VJQ3"/>
      <c r="VJR3"/>
      <c r="VJS3"/>
      <c r="VJT3"/>
      <c r="VJU3"/>
      <c r="VJV3"/>
      <c r="VJW3"/>
      <c r="VJX3"/>
      <c r="VJY3"/>
      <c r="VJZ3"/>
      <c r="VKA3"/>
      <c r="VKB3"/>
      <c r="VKC3"/>
      <c r="VKD3"/>
      <c r="VKE3"/>
      <c r="VKF3"/>
      <c r="VKG3"/>
      <c r="VKH3"/>
      <c r="VKI3"/>
      <c r="VKJ3"/>
      <c r="VKK3"/>
      <c r="VKL3"/>
      <c r="VKM3"/>
      <c r="VKN3"/>
      <c r="VKO3"/>
      <c r="VKP3"/>
      <c r="VKQ3"/>
      <c r="VKR3"/>
      <c r="VKS3"/>
      <c r="VKT3"/>
      <c r="VKU3"/>
      <c r="VKV3"/>
      <c r="VKW3"/>
      <c r="VKX3"/>
      <c r="VKY3"/>
      <c r="VKZ3"/>
      <c r="VLA3"/>
      <c r="VLB3"/>
      <c r="VLC3"/>
      <c r="VLD3"/>
      <c r="VLE3"/>
      <c r="VLF3"/>
      <c r="VLG3"/>
      <c r="VLH3"/>
      <c r="VLI3"/>
      <c r="VLJ3"/>
      <c r="VLK3"/>
      <c r="VLL3"/>
      <c r="VLM3"/>
      <c r="VLN3"/>
      <c r="VLO3"/>
      <c r="VLP3"/>
      <c r="VLQ3"/>
      <c r="VLR3"/>
      <c r="VLS3"/>
      <c r="VLT3"/>
      <c r="VLU3"/>
      <c r="VLV3"/>
      <c r="VLW3"/>
      <c r="VLX3"/>
      <c r="VLY3"/>
      <c r="VLZ3"/>
      <c r="VMA3"/>
      <c r="VMB3"/>
      <c r="VMC3"/>
      <c r="VMD3"/>
      <c r="VME3"/>
      <c r="VMF3"/>
      <c r="VMG3"/>
      <c r="VMH3"/>
      <c r="VMI3"/>
      <c r="VMJ3"/>
      <c r="VMK3"/>
      <c r="VML3"/>
      <c r="VMM3"/>
      <c r="VMN3"/>
      <c r="VMO3"/>
      <c r="VMP3"/>
      <c r="VMQ3"/>
      <c r="VMR3"/>
      <c r="VMS3"/>
      <c r="VMT3"/>
      <c r="VMU3"/>
      <c r="VMV3"/>
      <c r="VMW3"/>
      <c r="VMX3"/>
      <c r="VMY3"/>
      <c r="VMZ3"/>
      <c r="VNA3"/>
      <c r="VNB3"/>
      <c r="VNC3"/>
      <c r="VND3"/>
      <c r="VNE3"/>
      <c r="VNF3"/>
      <c r="VNG3"/>
      <c r="VNH3"/>
      <c r="VNI3"/>
      <c r="VNJ3"/>
      <c r="VNK3"/>
      <c r="VNL3"/>
      <c r="VNM3"/>
      <c r="VNN3"/>
      <c r="VNO3"/>
      <c r="VNP3"/>
      <c r="VNQ3"/>
      <c r="VNR3"/>
      <c r="VNS3"/>
      <c r="VNT3"/>
      <c r="VNU3"/>
      <c r="VNV3"/>
      <c r="VNW3"/>
      <c r="VNX3"/>
      <c r="VNY3"/>
      <c r="VNZ3"/>
      <c r="VOA3"/>
      <c r="VOB3"/>
      <c r="VOC3"/>
      <c r="VOD3"/>
      <c r="VOE3"/>
      <c r="VOF3"/>
      <c r="VOG3"/>
      <c r="VOH3"/>
      <c r="VOI3"/>
      <c r="VOJ3"/>
      <c r="VOK3"/>
      <c r="VOL3"/>
      <c r="VOM3"/>
      <c r="VON3"/>
      <c r="VOO3"/>
      <c r="VOP3"/>
      <c r="VOQ3"/>
      <c r="VOR3"/>
      <c r="VOS3"/>
      <c r="VOT3"/>
      <c r="VOU3"/>
      <c r="VOV3"/>
      <c r="VOW3"/>
      <c r="VOX3"/>
      <c r="VOY3"/>
      <c r="VOZ3"/>
      <c r="VPA3"/>
      <c r="VPB3"/>
      <c r="VPC3"/>
      <c r="VPD3"/>
      <c r="VPE3"/>
      <c r="VPF3"/>
      <c r="VPG3"/>
      <c r="VPH3"/>
      <c r="VPI3"/>
      <c r="VPJ3"/>
      <c r="VPK3"/>
      <c r="VPL3"/>
      <c r="VPM3"/>
      <c r="VPN3"/>
      <c r="VPO3"/>
      <c r="VPP3"/>
      <c r="VPQ3"/>
      <c r="VPR3"/>
      <c r="VPS3"/>
      <c r="VPT3"/>
      <c r="VPU3"/>
      <c r="VPV3"/>
      <c r="VPW3"/>
      <c r="VPX3"/>
      <c r="VPY3"/>
      <c r="VPZ3"/>
      <c r="VQA3"/>
      <c r="VQB3"/>
      <c r="VQC3"/>
      <c r="VQD3"/>
      <c r="VQE3"/>
      <c r="VQF3"/>
      <c r="VQG3"/>
      <c r="VQH3"/>
      <c r="VQI3"/>
      <c r="VQJ3"/>
      <c r="VQK3"/>
      <c r="VQL3"/>
      <c r="VQM3"/>
      <c r="VQN3"/>
      <c r="VQO3"/>
      <c r="VQP3"/>
      <c r="VQQ3"/>
      <c r="VQR3"/>
      <c r="VQS3"/>
      <c r="VQT3"/>
      <c r="VQU3"/>
      <c r="VQV3"/>
      <c r="VQW3"/>
      <c r="VQX3"/>
      <c r="VQY3"/>
      <c r="VQZ3"/>
      <c r="VRA3"/>
      <c r="VRB3"/>
      <c r="VRC3"/>
      <c r="VRD3"/>
      <c r="VRE3"/>
      <c r="VRF3"/>
      <c r="VRG3"/>
      <c r="VRH3"/>
      <c r="VRI3"/>
      <c r="VRJ3"/>
      <c r="VRK3"/>
      <c r="VRL3"/>
      <c r="VRM3"/>
      <c r="VRN3"/>
      <c r="VRO3"/>
      <c r="VRP3"/>
      <c r="VRQ3"/>
      <c r="VRR3"/>
      <c r="VRS3"/>
      <c r="VRT3"/>
      <c r="VRU3"/>
      <c r="VRV3"/>
      <c r="VRW3"/>
      <c r="VRX3"/>
      <c r="VRY3"/>
      <c r="VRZ3"/>
      <c r="VSA3"/>
      <c r="VSB3"/>
      <c r="VSC3"/>
      <c r="VSD3"/>
      <c r="VSE3"/>
      <c r="VSF3"/>
      <c r="VSG3"/>
      <c r="VSH3"/>
      <c r="VSI3"/>
      <c r="VSJ3"/>
      <c r="VSK3"/>
      <c r="VSL3"/>
      <c r="VSM3"/>
      <c r="VSN3"/>
      <c r="VSO3"/>
      <c r="VSP3"/>
      <c r="VSQ3"/>
      <c r="VSR3"/>
      <c r="VSS3"/>
      <c r="VST3"/>
      <c r="VSU3"/>
      <c r="VSV3"/>
      <c r="VSW3"/>
      <c r="VSX3"/>
      <c r="VSY3"/>
      <c r="VSZ3"/>
      <c r="VTA3"/>
      <c r="VTB3"/>
      <c r="VTC3"/>
      <c r="VTD3"/>
      <c r="VTE3"/>
      <c r="VTF3"/>
      <c r="VTG3"/>
      <c r="VTH3"/>
      <c r="VTI3"/>
      <c r="VTJ3"/>
      <c r="VTK3"/>
      <c r="VTL3"/>
      <c r="VTM3"/>
      <c r="VTN3"/>
      <c r="VTO3"/>
      <c r="VTP3"/>
      <c r="VTQ3"/>
      <c r="VTR3"/>
      <c r="VTS3"/>
      <c r="VTT3"/>
      <c r="VTU3"/>
      <c r="VTV3"/>
      <c r="VTW3"/>
      <c r="VTX3"/>
      <c r="VTY3"/>
      <c r="VTZ3"/>
      <c r="VUA3"/>
      <c r="VUB3"/>
      <c r="VUC3"/>
      <c r="VUD3"/>
      <c r="VUE3"/>
      <c r="VUF3"/>
      <c r="VUG3"/>
      <c r="VUH3"/>
      <c r="VUI3"/>
      <c r="VUJ3"/>
      <c r="VUK3"/>
      <c r="VUL3"/>
      <c r="VUM3"/>
      <c r="VUN3"/>
      <c r="VUO3"/>
      <c r="VUP3"/>
      <c r="VUQ3"/>
      <c r="VUR3"/>
      <c r="VUS3"/>
      <c r="VUT3"/>
      <c r="VUU3"/>
      <c r="VUV3"/>
      <c r="VUW3"/>
      <c r="VUX3"/>
      <c r="VUY3"/>
      <c r="VUZ3"/>
      <c r="VVA3"/>
      <c r="VVB3"/>
      <c r="VVC3"/>
      <c r="VVD3"/>
      <c r="VVE3"/>
      <c r="VVF3"/>
      <c r="VVG3"/>
      <c r="VVH3"/>
      <c r="VVI3"/>
      <c r="VVJ3"/>
      <c r="VVK3"/>
      <c r="VVL3"/>
      <c r="VVM3"/>
      <c r="VVN3"/>
      <c r="VVO3"/>
      <c r="VVP3"/>
      <c r="VVQ3"/>
      <c r="VVR3"/>
      <c r="VVS3"/>
      <c r="VVT3"/>
      <c r="VVU3"/>
      <c r="VVV3"/>
      <c r="VVW3"/>
      <c r="VVX3"/>
      <c r="VVY3"/>
      <c r="VVZ3"/>
      <c r="VWA3"/>
      <c r="VWB3"/>
      <c r="VWC3"/>
      <c r="VWD3"/>
      <c r="VWE3"/>
      <c r="VWF3"/>
      <c r="VWG3"/>
      <c r="VWH3"/>
      <c r="VWI3"/>
      <c r="VWJ3"/>
      <c r="VWK3"/>
      <c r="VWL3"/>
      <c r="VWM3"/>
      <c r="VWN3"/>
      <c r="VWO3"/>
      <c r="VWP3"/>
      <c r="VWQ3"/>
      <c r="VWR3"/>
      <c r="VWS3"/>
      <c r="VWT3"/>
      <c r="VWU3"/>
      <c r="VWV3"/>
      <c r="VWW3"/>
      <c r="VWX3"/>
      <c r="VWY3"/>
      <c r="VWZ3"/>
      <c r="VXA3"/>
      <c r="VXB3"/>
      <c r="VXC3"/>
      <c r="VXD3"/>
      <c r="VXE3"/>
      <c r="VXF3"/>
      <c r="VXG3"/>
      <c r="VXH3"/>
      <c r="VXI3"/>
      <c r="VXJ3"/>
      <c r="VXK3"/>
      <c r="VXL3"/>
      <c r="VXM3"/>
      <c r="VXN3"/>
      <c r="VXO3"/>
      <c r="VXP3"/>
      <c r="VXQ3"/>
      <c r="VXR3"/>
      <c r="VXS3"/>
      <c r="VXT3"/>
      <c r="VXU3"/>
      <c r="VXV3"/>
      <c r="VXW3"/>
      <c r="VXX3"/>
      <c r="VXY3"/>
      <c r="VXZ3"/>
      <c r="VYA3"/>
      <c r="VYB3"/>
      <c r="VYC3"/>
      <c r="VYD3"/>
      <c r="VYE3"/>
      <c r="VYF3"/>
      <c r="VYG3"/>
      <c r="VYH3"/>
      <c r="VYI3"/>
      <c r="VYJ3"/>
      <c r="VYK3"/>
      <c r="VYL3"/>
      <c r="VYM3"/>
      <c r="VYN3"/>
      <c r="VYO3"/>
      <c r="VYP3"/>
      <c r="VYQ3"/>
      <c r="VYR3"/>
      <c r="VYS3"/>
      <c r="VYT3"/>
      <c r="VYU3"/>
      <c r="VYV3"/>
      <c r="VYW3"/>
      <c r="VYX3"/>
      <c r="VYY3"/>
      <c r="VYZ3"/>
      <c r="VZA3"/>
      <c r="VZB3"/>
      <c r="VZC3"/>
      <c r="VZD3"/>
      <c r="VZE3"/>
      <c r="VZF3"/>
      <c r="VZG3"/>
      <c r="VZH3"/>
      <c r="VZI3"/>
      <c r="VZJ3"/>
      <c r="VZK3"/>
      <c r="VZL3"/>
      <c r="VZM3"/>
      <c r="VZN3"/>
      <c r="VZO3"/>
      <c r="VZP3"/>
      <c r="VZQ3"/>
      <c r="VZR3"/>
      <c r="VZS3"/>
      <c r="VZT3"/>
      <c r="VZU3"/>
      <c r="VZV3"/>
      <c r="VZW3"/>
      <c r="VZX3"/>
      <c r="VZY3"/>
      <c r="VZZ3"/>
      <c r="WAA3"/>
      <c r="WAB3"/>
      <c r="WAC3"/>
      <c r="WAD3"/>
      <c r="WAE3"/>
      <c r="WAF3"/>
      <c r="WAG3"/>
      <c r="WAH3"/>
      <c r="WAI3"/>
      <c r="WAJ3"/>
      <c r="WAK3"/>
      <c r="WAL3"/>
      <c r="WAM3"/>
      <c r="WAN3"/>
      <c r="WAO3"/>
      <c r="WAP3"/>
      <c r="WAQ3"/>
      <c r="WAR3"/>
      <c r="WAS3"/>
      <c r="WAT3"/>
      <c r="WAU3"/>
      <c r="WAV3"/>
      <c r="WAW3"/>
      <c r="WAX3"/>
      <c r="WAY3"/>
      <c r="WAZ3"/>
      <c r="WBA3"/>
      <c r="WBB3"/>
      <c r="WBC3"/>
      <c r="WBD3"/>
      <c r="WBE3"/>
      <c r="WBF3"/>
      <c r="WBG3"/>
      <c r="WBH3"/>
      <c r="WBI3"/>
      <c r="WBJ3"/>
      <c r="WBK3"/>
      <c r="WBL3"/>
      <c r="WBM3"/>
      <c r="WBN3"/>
      <c r="WBO3"/>
      <c r="WBP3"/>
      <c r="WBQ3"/>
      <c r="WBR3"/>
      <c r="WBS3"/>
      <c r="WBT3"/>
      <c r="WBU3"/>
      <c r="WBV3"/>
      <c r="WBW3"/>
      <c r="WBX3"/>
      <c r="WBY3"/>
      <c r="WBZ3"/>
      <c r="WCA3"/>
      <c r="WCB3"/>
      <c r="WCC3"/>
      <c r="WCD3"/>
      <c r="WCE3"/>
      <c r="WCF3"/>
      <c r="WCG3"/>
      <c r="WCH3"/>
      <c r="WCI3"/>
      <c r="WCJ3"/>
      <c r="WCK3"/>
      <c r="WCL3"/>
      <c r="WCM3"/>
      <c r="WCN3"/>
      <c r="WCO3"/>
      <c r="WCP3"/>
      <c r="WCQ3"/>
      <c r="WCR3"/>
      <c r="WCS3"/>
      <c r="WCT3"/>
      <c r="WCU3"/>
      <c r="WCV3"/>
      <c r="WCW3"/>
      <c r="WCX3"/>
      <c r="WCY3"/>
      <c r="WCZ3"/>
      <c r="WDA3"/>
      <c r="WDB3"/>
      <c r="WDC3"/>
      <c r="WDD3"/>
      <c r="WDE3"/>
      <c r="WDF3"/>
      <c r="WDG3"/>
      <c r="WDH3"/>
      <c r="WDI3"/>
      <c r="WDJ3"/>
      <c r="WDK3"/>
      <c r="WDL3"/>
      <c r="WDM3"/>
      <c r="WDN3"/>
      <c r="WDO3"/>
      <c r="WDP3"/>
      <c r="WDQ3"/>
      <c r="WDR3"/>
      <c r="WDS3"/>
      <c r="WDT3"/>
      <c r="WDU3"/>
      <c r="WDV3"/>
      <c r="WDW3"/>
      <c r="WDX3"/>
      <c r="WDY3"/>
      <c r="WDZ3"/>
      <c r="WEA3"/>
      <c r="WEB3"/>
      <c r="WEC3"/>
      <c r="WED3"/>
      <c r="WEE3"/>
      <c r="WEF3"/>
      <c r="WEG3"/>
      <c r="WEH3"/>
      <c r="WEI3"/>
      <c r="WEJ3"/>
      <c r="WEK3"/>
      <c r="WEL3"/>
      <c r="WEM3"/>
      <c r="WEN3"/>
      <c r="WEO3"/>
      <c r="WEP3"/>
      <c r="WEQ3"/>
      <c r="WER3"/>
      <c r="WES3"/>
      <c r="WET3"/>
      <c r="WEU3"/>
      <c r="WEV3"/>
      <c r="WEW3"/>
      <c r="WEX3"/>
      <c r="WEY3"/>
      <c r="WEZ3"/>
      <c r="WFA3"/>
      <c r="WFB3"/>
      <c r="WFC3"/>
      <c r="WFD3"/>
      <c r="WFE3"/>
      <c r="WFF3"/>
      <c r="WFG3"/>
      <c r="WFH3"/>
      <c r="WFI3"/>
      <c r="WFJ3"/>
      <c r="WFK3"/>
      <c r="WFL3"/>
      <c r="WFM3"/>
      <c r="WFN3"/>
      <c r="WFO3"/>
      <c r="WFP3"/>
      <c r="WFQ3"/>
      <c r="WFR3"/>
      <c r="WFS3"/>
      <c r="WFT3"/>
      <c r="WFU3"/>
      <c r="WFV3"/>
      <c r="WFW3"/>
      <c r="WFX3"/>
      <c r="WFY3"/>
      <c r="WFZ3"/>
      <c r="WGA3"/>
      <c r="WGB3"/>
      <c r="WGC3"/>
      <c r="WGD3"/>
      <c r="WGE3"/>
      <c r="WGF3"/>
      <c r="WGG3"/>
      <c r="WGH3"/>
      <c r="WGI3"/>
      <c r="WGJ3"/>
      <c r="WGK3"/>
      <c r="WGL3"/>
      <c r="WGM3"/>
      <c r="WGN3"/>
      <c r="WGO3"/>
      <c r="WGP3"/>
      <c r="WGQ3"/>
      <c r="WGR3"/>
      <c r="WGS3"/>
      <c r="WGT3"/>
      <c r="WGU3"/>
      <c r="WGV3"/>
      <c r="WGW3"/>
      <c r="WGX3"/>
      <c r="WGY3"/>
      <c r="WGZ3"/>
      <c r="WHA3"/>
      <c r="WHB3"/>
      <c r="WHC3"/>
      <c r="WHD3"/>
      <c r="WHE3"/>
      <c r="WHF3"/>
      <c r="WHG3"/>
      <c r="WHH3"/>
      <c r="WHI3"/>
      <c r="WHJ3"/>
      <c r="WHK3"/>
      <c r="WHL3"/>
      <c r="WHM3"/>
      <c r="WHN3"/>
      <c r="WHO3"/>
      <c r="WHP3"/>
      <c r="WHQ3"/>
      <c r="WHR3"/>
      <c r="WHS3"/>
      <c r="WHT3"/>
      <c r="WHU3"/>
      <c r="WHV3"/>
      <c r="WHW3"/>
      <c r="WHX3"/>
      <c r="WHY3"/>
      <c r="WHZ3"/>
      <c r="WIA3"/>
      <c r="WIB3"/>
      <c r="WIC3"/>
      <c r="WID3"/>
      <c r="WIE3"/>
      <c r="WIF3"/>
      <c r="WIG3"/>
      <c r="WIH3"/>
      <c r="WII3"/>
      <c r="WIJ3"/>
      <c r="WIK3"/>
      <c r="WIL3"/>
      <c r="WIM3"/>
      <c r="WIN3"/>
      <c r="WIO3"/>
      <c r="WIP3"/>
      <c r="WIQ3"/>
      <c r="WIR3"/>
      <c r="WIS3"/>
      <c r="WIT3"/>
      <c r="WIU3"/>
      <c r="WIV3"/>
      <c r="WIW3"/>
      <c r="WIX3"/>
      <c r="WIY3"/>
      <c r="WIZ3"/>
      <c r="WJA3"/>
      <c r="WJB3"/>
      <c r="WJC3"/>
      <c r="WJD3"/>
      <c r="WJE3"/>
      <c r="WJF3"/>
      <c r="WJG3"/>
      <c r="WJH3"/>
      <c r="WJI3"/>
      <c r="WJJ3"/>
      <c r="WJK3"/>
      <c r="WJL3"/>
      <c r="WJM3"/>
      <c r="WJN3"/>
      <c r="WJO3"/>
      <c r="WJP3"/>
      <c r="WJQ3"/>
      <c r="WJR3"/>
      <c r="WJS3"/>
      <c r="WJT3"/>
      <c r="WJU3"/>
      <c r="WJV3"/>
      <c r="WJW3"/>
      <c r="WJX3"/>
      <c r="WJY3"/>
      <c r="WJZ3"/>
      <c r="WKA3"/>
      <c r="WKB3"/>
      <c r="WKC3"/>
      <c r="WKD3"/>
      <c r="WKE3"/>
      <c r="WKF3"/>
      <c r="WKG3"/>
      <c r="WKH3"/>
      <c r="WKI3"/>
      <c r="WKJ3"/>
      <c r="WKK3"/>
      <c r="WKL3"/>
      <c r="WKM3"/>
      <c r="WKN3"/>
      <c r="WKO3"/>
      <c r="WKP3"/>
      <c r="WKQ3"/>
      <c r="WKR3"/>
      <c r="WKS3"/>
      <c r="WKT3"/>
      <c r="WKU3"/>
      <c r="WKV3"/>
      <c r="WKW3"/>
      <c r="WKX3"/>
      <c r="WKY3"/>
      <c r="WKZ3"/>
      <c r="WLA3"/>
      <c r="WLB3"/>
      <c r="WLC3"/>
      <c r="WLD3"/>
      <c r="WLE3"/>
      <c r="WLF3"/>
      <c r="WLG3"/>
      <c r="WLH3"/>
      <c r="WLI3"/>
      <c r="WLJ3"/>
      <c r="WLK3"/>
      <c r="WLL3"/>
      <c r="WLM3"/>
      <c r="WLN3"/>
      <c r="WLO3"/>
      <c r="WLP3"/>
      <c r="WLQ3"/>
      <c r="WLR3"/>
      <c r="WLS3"/>
      <c r="WLT3"/>
      <c r="WLU3"/>
      <c r="WLV3"/>
      <c r="WLW3"/>
      <c r="WLX3"/>
      <c r="WLY3"/>
      <c r="WLZ3"/>
      <c r="WMA3"/>
      <c r="WMB3"/>
      <c r="WMC3"/>
      <c r="WMD3"/>
      <c r="WME3"/>
      <c r="WMF3"/>
      <c r="WMG3"/>
      <c r="WMH3"/>
      <c r="WMI3"/>
      <c r="WMJ3"/>
      <c r="WMK3"/>
      <c r="WML3"/>
      <c r="WMM3"/>
      <c r="WMN3"/>
      <c r="WMO3"/>
      <c r="WMP3"/>
      <c r="WMQ3"/>
      <c r="WMR3"/>
      <c r="WMS3"/>
      <c r="WMT3"/>
      <c r="WMU3"/>
      <c r="WMV3"/>
      <c r="WMW3"/>
      <c r="WMX3"/>
      <c r="WMY3"/>
      <c r="WMZ3"/>
      <c r="WNA3"/>
      <c r="WNB3"/>
      <c r="WNC3"/>
      <c r="WND3"/>
      <c r="WNE3"/>
      <c r="WNF3"/>
      <c r="WNG3"/>
      <c r="WNH3"/>
      <c r="WNI3"/>
      <c r="WNJ3"/>
      <c r="WNK3"/>
      <c r="WNL3"/>
      <c r="WNM3"/>
      <c r="WNN3"/>
      <c r="WNO3"/>
      <c r="WNP3"/>
      <c r="WNQ3"/>
      <c r="WNR3"/>
      <c r="WNS3"/>
      <c r="WNT3"/>
      <c r="WNU3"/>
      <c r="WNV3"/>
      <c r="WNW3"/>
      <c r="WNX3"/>
      <c r="WNY3"/>
      <c r="WNZ3"/>
      <c r="WOA3"/>
      <c r="WOB3"/>
      <c r="WOC3"/>
      <c r="WOD3"/>
      <c r="WOE3"/>
      <c r="WOF3"/>
      <c r="WOG3"/>
      <c r="WOH3"/>
      <c r="WOI3"/>
      <c r="WOJ3"/>
      <c r="WOK3"/>
      <c r="WOL3"/>
      <c r="WOM3"/>
      <c r="WON3"/>
      <c r="WOO3"/>
      <c r="WOP3"/>
      <c r="WOQ3"/>
      <c r="WOR3"/>
      <c r="WOS3"/>
      <c r="WOT3"/>
      <c r="WOU3"/>
      <c r="WOV3"/>
      <c r="WOW3"/>
      <c r="WOX3"/>
      <c r="WOY3"/>
      <c r="WOZ3"/>
      <c r="WPA3"/>
      <c r="WPB3"/>
      <c r="WPC3"/>
      <c r="WPD3"/>
      <c r="WPE3"/>
      <c r="WPF3"/>
      <c r="WPG3"/>
      <c r="WPH3"/>
      <c r="WPI3"/>
      <c r="WPJ3"/>
      <c r="WPK3"/>
      <c r="WPL3"/>
      <c r="WPM3"/>
      <c r="WPN3"/>
      <c r="WPO3"/>
      <c r="WPP3"/>
      <c r="WPQ3"/>
      <c r="WPR3"/>
      <c r="WPS3"/>
      <c r="WPT3"/>
      <c r="WPU3"/>
      <c r="WPV3"/>
      <c r="WPW3"/>
      <c r="WPX3"/>
      <c r="WPY3"/>
      <c r="WPZ3"/>
      <c r="WQA3"/>
      <c r="WQB3"/>
      <c r="WQC3"/>
      <c r="WQD3"/>
      <c r="WQE3"/>
      <c r="WQF3"/>
      <c r="WQG3"/>
      <c r="WQH3"/>
      <c r="WQI3"/>
      <c r="WQJ3"/>
      <c r="WQK3"/>
      <c r="WQL3"/>
      <c r="WQM3"/>
      <c r="WQN3"/>
      <c r="WQO3"/>
      <c r="WQP3"/>
      <c r="WQQ3"/>
      <c r="WQR3"/>
      <c r="WQS3"/>
      <c r="WQT3"/>
      <c r="WQU3"/>
      <c r="WQV3"/>
      <c r="WQW3"/>
      <c r="WQX3"/>
      <c r="WQY3"/>
      <c r="WQZ3"/>
      <c r="WRA3"/>
      <c r="WRB3"/>
      <c r="WRC3"/>
      <c r="WRD3"/>
      <c r="WRE3"/>
      <c r="WRF3"/>
      <c r="WRG3"/>
      <c r="WRH3"/>
      <c r="WRI3"/>
      <c r="WRJ3"/>
      <c r="WRK3"/>
      <c r="WRL3"/>
      <c r="WRM3"/>
      <c r="WRN3"/>
      <c r="WRO3"/>
      <c r="WRP3"/>
      <c r="WRQ3"/>
      <c r="WRR3"/>
      <c r="WRS3"/>
      <c r="WRT3"/>
      <c r="WRU3"/>
      <c r="WRV3"/>
      <c r="WRW3"/>
      <c r="WRX3"/>
      <c r="WRY3"/>
      <c r="WRZ3"/>
      <c r="WSA3"/>
      <c r="WSB3"/>
      <c r="WSC3"/>
      <c r="WSD3"/>
      <c r="WSE3"/>
      <c r="WSF3"/>
      <c r="WSG3"/>
      <c r="WSH3"/>
      <c r="WSI3"/>
      <c r="WSJ3"/>
      <c r="WSK3"/>
      <c r="WSL3"/>
      <c r="WSM3"/>
      <c r="WSN3"/>
      <c r="WSO3"/>
      <c r="WSP3"/>
      <c r="WSQ3"/>
      <c r="WSR3"/>
      <c r="WSS3"/>
      <c r="WST3"/>
      <c r="WSU3"/>
      <c r="WSV3"/>
      <c r="WSW3"/>
      <c r="WSX3"/>
      <c r="WSY3"/>
      <c r="WSZ3"/>
      <c r="WTA3"/>
      <c r="WTB3"/>
      <c r="WTC3"/>
      <c r="WTD3"/>
      <c r="WTE3"/>
      <c r="WTF3"/>
      <c r="WTG3"/>
      <c r="WTH3"/>
      <c r="WTI3"/>
      <c r="WTJ3"/>
      <c r="WTK3"/>
      <c r="WTL3"/>
      <c r="WTM3"/>
      <c r="WTN3"/>
      <c r="WTO3"/>
      <c r="WTP3"/>
      <c r="WTQ3"/>
      <c r="WTR3"/>
      <c r="WTS3"/>
      <c r="WTT3"/>
      <c r="WTU3"/>
      <c r="WTV3"/>
      <c r="WTW3"/>
      <c r="WTX3"/>
      <c r="WTY3"/>
      <c r="WTZ3"/>
      <c r="WUA3"/>
      <c r="WUB3"/>
      <c r="WUC3"/>
      <c r="WUD3"/>
      <c r="WUE3"/>
      <c r="WUF3"/>
      <c r="WUG3"/>
      <c r="WUH3"/>
      <c r="WUI3"/>
      <c r="WUJ3"/>
      <c r="WUK3"/>
      <c r="WUL3"/>
      <c r="WUM3"/>
      <c r="WUN3"/>
      <c r="WUO3"/>
      <c r="WUP3"/>
      <c r="WUQ3"/>
      <c r="WUR3"/>
      <c r="WUS3"/>
      <c r="WUT3"/>
      <c r="WUU3"/>
      <c r="WUV3"/>
      <c r="WUW3"/>
      <c r="WUX3"/>
      <c r="WUY3"/>
      <c r="WUZ3"/>
      <c r="WVA3"/>
      <c r="WVB3"/>
      <c r="WVC3"/>
      <c r="WVD3"/>
      <c r="WVE3"/>
      <c r="WVF3"/>
      <c r="WVG3"/>
      <c r="WVH3"/>
      <c r="WVI3"/>
      <c r="WVJ3"/>
      <c r="WVK3"/>
      <c r="WVL3"/>
      <c r="WVM3"/>
      <c r="WVN3"/>
      <c r="WVO3"/>
      <c r="WVP3"/>
      <c r="WVQ3"/>
      <c r="WVR3"/>
      <c r="WVS3"/>
      <c r="WVT3"/>
      <c r="WVU3"/>
      <c r="WVV3"/>
      <c r="WVW3"/>
      <c r="WVX3"/>
      <c r="WVY3"/>
      <c r="WVZ3"/>
      <c r="WWA3"/>
      <c r="WWB3"/>
      <c r="WWC3"/>
      <c r="WWD3"/>
      <c r="WWE3"/>
      <c r="WWF3"/>
      <c r="WWG3"/>
      <c r="WWH3"/>
      <c r="WWI3"/>
      <c r="WWJ3"/>
      <c r="WWK3"/>
      <c r="WWL3"/>
      <c r="WWM3"/>
      <c r="WWN3"/>
      <c r="WWO3"/>
      <c r="WWP3"/>
      <c r="WWQ3"/>
      <c r="WWR3"/>
      <c r="WWS3"/>
      <c r="WWT3"/>
      <c r="WWU3"/>
      <c r="WWV3"/>
      <c r="WWW3"/>
      <c r="WWX3"/>
      <c r="WWY3"/>
      <c r="WWZ3"/>
      <c r="WXA3"/>
      <c r="WXB3"/>
      <c r="WXC3"/>
      <c r="WXD3"/>
      <c r="WXE3"/>
      <c r="WXF3"/>
      <c r="WXG3"/>
      <c r="WXH3"/>
      <c r="WXI3"/>
      <c r="WXJ3"/>
      <c r="WXK3"/>
      <c r="WXL3"/>
      <c r="WXM3"/>
      <c r="WXN3"/>
      <c r="WXO3"/>
      <c r="WXP3"/>
      <c r="WXQ3"/>
      <c r="WXR3"/>
      <c r="WXS3"/>
      <c r="WXT3"/>
      <c r="WXU3"/>
      <c r="WXV3"/>
      <c r="WXW3"/>
      <c r="WXX3"/>
      <c r="WXY3"/>
      <c r="WXZ3"/>
      <c r="WYA3"/>
      <c r="WYB3"/>
      <c r="WYC3"/>
      <c r="WYD3"/>
      <c r="WYE3"/>
      <c r="WYF3"/>
      <c r="WYG3"/>
      <c r="WYH3"/>
      <c r="WYI3"/>
      <c r="WYJ3"/>
      <c r="WYK3"/>
      <c r="WYL3"/>
      <c r="WYM3"/>
      <c r="WYN3"/>
      <c r="WYO3"/>
      <c r="WYP3"/>
      <c r="WYQ3"/>
      <c r="WYR3"/>
      <c r="WYS3"/>
      <c r="WYT3"/>
      <c r="WYU3"/>
      <c r="WYV3"/>
      <c r="WYW3"/>
      <c r="WYX3"/>
      <c r="WYY3"/>
      <c r="WYZ3"/>
      <c r="WZA3"/>
      <c r="WZB3"/>
      <c r="WZC3"/>
      <c r="WZD3"/>
      <c r="WZE3"/>
      <c r="WZF3"/>
      <c r="WZG3"/>
      <c r="WZH3"/>
      <c r="WZI3"/>
      <c r="WZJ3"/>
      <c r="WZK3"/>
      <c r="WZL3"/>
      <c r="WZM3"/>
      <c r="WZN3"/>
      <c r="WZO3"/>
      <c r="WZP3"/>
      <c r="WZQ3"/>
      <c r="WZR3"/>
      <c r="WZS3"/>
      <c r="WZT3"/>
      <c r="WZU3"/>
      <c r="WZV3"/>
      <c r="WZW3"/>
      <c r="WZX3"/>
      <c r="WZY3"/>
      <c r="WZZ3"/>
      <c r="XAA3"/>
      <c r="XAB3"/>
      <c r="XAC3"/>
      <c r="XAD3"/>
      <c r="XAE3"/>
      <c r="XAF3"/>
      <c r="XAG3"/>
      <c r="XAH3"/>
      <c r="XAI3"/>
      <c r="XAJ3"/>
      <c r="XAK3"/>
      <c r="XAL3"/>
      <c r="XAM3"/>
      <c r="XAN3"/>
      <c r="XAO3"/>
      <c r="XAP3"/>
      <c r="XAQ3"/>
      <c r="XAR3"/>
      <c r="XAS3"/>
      <c r="XAT3"/>
      <c r="XAU3"/>
      <c r="XAV3"/>
      <c r="XAW3"/>
      <c r="XAX3"/>
      <c r="XAY3"/>
      <c r="XAZ3"/>
      <c r="XBA3"/>
      <c r="XBB3"/>
      <c r="XBC3"/>
      <c r="XBD3"/>
      <c r="XBE3"/>
      <c r="XBF3"/>
      <c r="XBG3"/>
      <c r="XBH3"/>
      <c r="XBI3"/>
      <c r="XBJ3"/>
      <c r="XBK3"/>
      <c r="XBL3"/>
      <c r="XBM3"/>
      <c r="XBN3"/>
      <c r="XBO3"/>
      <c r="XBP3"/>
      <c r="XBQ3"/>
      <c r="XBR3"/>
      <c r="XBS3"/>
      <c r="XBT3"/>
      <c r="XBU3"/>
      <c r="XBV3"/>
      <c r="XBW3"/>
      <c r="XBX3"/>
      <c r="XBY3"/>
      <c r="XBZ3"/>
      <c r="XCA3"/>
      <c r="XCB3"/>
      <c r="XCC3"/>
      <c r="XCD3"/>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row>
    <row r="4" spans="1:16379" ht="270.75">
      <c r="A4" s="108" t="s">
        <v>1209</v>
      </c>
      <c r="B4" s="69" t="s">
        <v>700</v>
      </c>
      <c r="C4" s="70" t="s">
        <v>1515</v>
      </c>
      <c r="D4" s="72"/>
      <c r="E4" s="70" t="s">
        <v>765</v>
      </c>
      <c r="F4" s="70" t="s">
        <v>1785</v>
      </c>
      <c r="G4" s="72"/>
      <c r="H4" s="72"/>
      <c r="I4" s="72"/>
      <c r="J4" s="72"/>
      <c r="K4" s="72"/>
      <c r="L4" s="72"/>
      <c r="M4" s="72"/>
      <c r="N4" s="74" t="s">
        <v>572</v>
      </c>
      <c r="O4" s="72"/>
      <c r="P4" s="110"/>
    </row>
    <row r="5" spans="1:16379" ht="99.75">
      <c r="A5" s="108" t="s">
        <v>1210</v>
      </c>
      <c r="B5" s="70" t="s">
        <v>699</v>
      </c>
      <c r="C5" s="70" t="s">
        <v>1516</v>
      </c>
      <c r="D5" s="72"/>
      <c r="E5" s="72"/>
      <c r="F5" s="72"/>
      <c r="G5" s="72"/>
      <c r="H5" s="72"/>
      <c r="I5" s="72"/>
      <c r="J5" s="72"/>
      <c r="K5" s="72"/>
      <c r="L5" s="72"/>
      <c r="M5" s="72"/>
      <c r="N5" s="80" t="s">
        <v>1143</v>
      </c>
      <c r="O5" s="72"/>
      <c r="P5" s="110"/>
    </row>
    <row r="6" spans="1:16379" ht="285">
      <c r="A6" s="108" t="s">
        <v>1211</v>
      </c>
      <c r="B6" s="69" t="s">
        <v>705</v>
      </c>
      <c r="C6" s="70" t="s">
        <v>1517</v>
      </c>
      <c r="D6" s="72"/>
      <c r="E6" s="70" t="s">
        <v>769</v>
      </c>
      <c r="F6" s="70" t="s">
        <v>1824</v>
      </c>
      <c r="G6" s="72"/>
      <c r="H6" s="72"/>
      <c r="I6" s="72"/>
      <c r="J6" s="72"/>
      <c r="K6" s="72"/>
      <c r="L6" s="72"/>
      <c r="M6" s="72"/>
      <c r="N6" s="74" t="s">
        <v>1148</v>
      </c>
      <c r="O6" s="72"/>
      <c r="P6" s="110"/>
    </row>
    <row r="7" spans="1:16379" ht="213.75">
      <c r="A7" s="109" t="s">
        <v>1212</v>
      </c>
      <c r="B7" s="69" t="s">
        <v>704</v>
      </c>
      <c r="C7" s="70" t="s">
        <v>1518</v>
      </c>
      <c r="D7" s="70"/>
      <c r="E7" s="70" t="s">
        <v>768</v>
      </c>
      <c r="F7" s="70" t="s">
        <v>1786</v>
      </c>
      <c r="G7" s="70"/>
      <c r="H7" s="70"/>
      <c r="I7" s="70"/>
      <c r="J7" s="70"/>
      <c r="K7" s="70"/>
      <c r="L7" s="70"/>
      <c r="M7" s="70"/>
      <c r="N7" s="74" t="s">
        <v>1152</v>
      </c>
      <c r="O7" s="70"/>
      <c r="P7" s="111"/>
    </row>
    <row r="8" spans="1:16379" ht="142.5">
      <c r="A8" s="109" t="s">
        <v>1213</v>
      </c>
      <c r="B8" s="69" t="s">
        <v>637</v>
      </c>
      <c r="C8" s="70" t="s">
        <v>1519</v>
      </c>
      <c r="D8" s="70"/>
      <c r="E8" s="70" t="s">
        <v>771</v>
      </c>
      <c r="F8" s="70" t="s">
        <v>770</v>
      </c>
      <c r="G8" s="70"/>
      <c r="H8" s="70"/>
      <c r="I8" s="70"/>
      <c r="J8" s="70"/>
      <c r="K8" s="70"/>
      <c r="L8" s="70"/>
      <c r="M8" s="70"/>
      <c r="N8" s="74" t="s">
        <v>578</v>
      </c>
      <c r="O8" s="70"/>
      <c r="P8" s="111"/>
    </row>
    <row r="9" spans="1:16379" ht="285">
      <c r="A9" s="109" t="s">
        <v>1214</v>
      </c>
      <c r="B9" s="69" t="s">
        <v>703</v>
      </c>
      <c r="C9" s="70" t="s">
        <v>1520</v>
      </c>
      <c r="D9" s="70"/>
      <c r="E9" s="70" t="s">
        <v>767</v>
      </c>
      <c r="F9" s="70" t="s">
        <v>1787</v>
      </c>
      <c r="G9" s="70"/>
      <c r="H9" s="70"/>
      <c r="I9" s="70"/>
      <c r="J9" s="70"/>
      <c r="K9" s="70"/>
      <c r="L9" s="70"/>
      <c r="M9" s="70"/>
      <c r="N9" s="74" t="s">
        <v>577</v>
      </c>
      <c r="O9" s="70"/>
      <c r="P9" s="111"/>
    </row>
    <row r="10" spans="1:16379" ht="128.25">
      <c r="A10" s="168" t="s">
        <v>1215</v>
      </c>
      <c r="B10" s="169" t="s">
        <v>701</v>
      </c>
      <c r="C10" s="10" t="s">
        <v>1521</v>
      </c>
      <c r="D10" s="10"/>
      <c r="E10" s="10" t="s">
        <v>766</v>
      </c>
      <c r="F10" s="10" t="s">
        <v>1788</v>
      </c>
      <c r="G10" s="10"/>
      <c r="H10" s="10"/>
      <c r="I10" s="10"/>
      <c r="J10" s="10" t="s">
        <v>1789</v>
      </c>
      <c r="K10" s="10" t="s">
        <v>1790</v>
      </c>
      <c r="L10" s="20" t="s">
        <v>24</v>
      </c>
      <c r="M10" s="10"/>
      <c r="N10" s="170"/>
      <c r="O10" s="10"/>
      <c r="P10" s="171"/>
    </row>
    <row r="11" spans="1:16379" ht="199.5">
      <c r="A11" s="109" t="s">
        <v>1216</v>
      </c>
      <c r="B11" s="70" t="s">
        <v>748</v>
      </c>
      <c r="C11" s="70" t="s">
        <v>1522</v>
      </c>
      <c r="D11" s="70"/>
      <c r="E11" s="70" t="s">
        <v>772</v>
      </c>
      <c r="F11" s="70" t="s">
        <v>773</v>
      </c>
      <c r="G11" s="70"/>
      <c r="H11" s="70"/>
      <c r="I11" s="70"/>
      <c r="J11" s="70"/>
      <c r="K11" s="70"/>
      <c r="L11" s="70"/>
      <c r="M11" s="70"/>
      <c r="N11" s="74" t="s">
        <v>586</v>
      </c>
      <c r="O11" s="70"/>
      <c r="P11" s="111"/>
    </row>
    <row r="12" spans="1:16379" ht="142.5">
      <c r="A12" s="109" t="s">
        <v>1217</v>
      </c>
      <c r="B12" s="69" t="s">
        <v>741</v>
      </c>
      <c r="C12" s="70" t="s">
        <v>1519</v>
      </c>
      <c r="D12" s="70"/>
      <c r="E12" s="70" t="s">
        <v>779</v>
      </c>
      <c r="F12" s="70" t="s">
        <v>780</v>
      </c>
      <c r="G12" s="70"/>
      <c r="H12" s="70"/>
      <c r="I12" s="70"/>
      <c r="J12" s="70"/>
      <c r="K12" s="70"/>
      <c r="L12" s="70"/>
      <c r="M12" s="70"/>
      <c r="N12" s="74" t="s">
        <v>591</v>
      </c>
      <c r="O12" s="70"/>
      <c r="P12" s="111"/>
    </row>
    <row r="13" spans="1:16379" ht="114">
      <c r="A13" s="168" t="s">
        <v>1218</v>
      </c>
      <c r="B13" s="169" t="s">
        <v>707</v>
      </c>
      <c r="C13" s="10" t="s">
        <v>1521</v>
      </c>
      <c r="D13" s="10"/>
      <c r="E13" s="172" t="s">
        <v>776</v>
      </c>
      <c r="F13" s="10" t="s">
        <v>777</v>
      </c>
      <c r="G13" s="10" t="s">
        <v>1319</v>
      </c>
      <c r="H13" s="10" t="s">
        <v>1318</v>
      </c>
      <c r="I13" s="10"/>
      <c r="J13" s="10" t="s">
        <v>1791</v>
      </c>
      <c r="K13" s="10" t="s">
        <v>1792</v>
      </c>
      <c r="L13" s="20" t="s">
        <v>24</v>
      </c>
      <c r="M13" s="10"/>
      <c r="N13" s="170"/>
      <c r="O13" s="10"/>
      <c r="P13" s="171"/>
    </row>
    <row r="14" spans="1:16379" ht="171">
      <c r="A14" s="109" t="s">
        <v>1219</v>
      </c>
      <c r="B14" s="69" t="s">
        <v>706</v>
      </c>
      <c r="C14" s="70" t="s">
        <v>1523</v>
      </c>
      <c r="D14" s="70"/>
      <c r="E14" s="70" t="s">
        <v>774</v>
      </c>
      <c r="F14" s="70" t="s">
        <v>775</v>
      </c>
      <c r="G14" s="70"/>
      <c r="H14" s="70"/>
      <c r="I14" s="70"/>
      <c r="J14" s="70"/>
      <c r="K14" s="70"/>
      <c r="L14" s="70"/>
      <c r="M14" s="62"/>
      <c r="N14" s="75"/>
      <c r="O14" s="62" t="s">
        <v>1018</v>
      </c>
      <c r="P14" s="111"/>
    </row>
    <row r="15" spans="1:16379" ht="185.25">
      <c r="A15" s="109" t="s">
        <v>1220</v>
      </c>
      <c r="B15" s="70" t="s">
        <v>708</v>
      </c>
      <c r="C15" s="70" t="s">
        <v>1524</v>
      </c>
      <c r="D15" s="70"/>
      <c r="E15" s="70" t="s">
        <v>778</v>
      </c>
      <c r="F15" s="70" t="s">
        <v>783</v>
      </c>
      <c r="G15" s="70"/>
      <c r="H15" s="70"/>
      <c r="I15" s="70"/>
      <c r="J15" s="70"/>
      <c r="K15" s="70"/>
      <c r="L15" s="70"/>
      <c r="M15" s="62"/>
      <c r="N15" s="75"/>
      <c r="O15" s="62" t="s">
        <v>1022</v>
      </c>
      <c r="P15" s="111"/>
    </row>
    <row r="16" spans="1:16379" ht="399">
      <c r="A16" s="109" t="s">
        <v>1221</v>
      </c>
      <c r="B16" s="69" t="s">
        <v>238</v>
      </c>
      <c r="C16" s="70" t="s">
        <v>1525</v>
      </c>
      <c r="D16" s="70"/>
      <c r="E16" s="70" t="s">
        <v>781</v>
      </c>
      <c r="F16" s="70" t="s">
        <v>782</v>
      </c>
      <c r="G16" s="70"/>
      <c r="H16" s="70"/>
      <c r="I16" s="70"/>
      <c r="J16" s="70"/>
      <c r="K16" s="70"/>
      <c r="L16" s="70"/>
      <c r="M16" s="70"/>
      <c r="N16" s="81" t="s">
        <v>592</v>
      </c>
      <c r="O16" s="70"/>
      <c r="P16" s="111"/>
    </row>
    <row r="17" spans="1:16" ht="185.25">
      <c r="A17" s="168" t="s">
        <v>1222</v>
      </c>
      <c r="B17" s="169" t="s">
        <v>709</v>
      </c>
      <c r="C17" s="10" t="s">
        <v>1526</v>
      </c>
      <c r="D17" s="10"/>
      <c r="E17" s="172" t="s">
        <v>786</v>
      </c>
      <c r="F17" s="173" t="s">
        <v>1322</v>
      </c>
      <c r="G17" s="10" t="s">
        <v>1320</v>
      </c>
      <c r="H17" s="10" t="s">
        <v>1321</v>
      </c>
      <c r="I17" s="10"/>
      <c r="J17" s="10" t="s">
        <v>1793</v>
      </c>
      <c r="K17" s="10" t="s">
        <v>1469</v>
      </c>
      <c r="L17" s="20" t="s">
        <v>24</v>
      </c>
      <c r="M17" s="10"/>
      <c r="N17" s="170"/>
      <c r="O17" s="10"/>
      <c r="P17" s="171"/>
    </row>
    <row r="18" spans="1:16" ht="114">
      <c r="A18" s="168" t="s">
        <v>1223</v>
      </c>
      <c r="B18" s="10" t="s">
        <v>728</v>
      </c>
      <c r="C18" s="10" t="s">
        <v>1521</v>
      </c>
      <c r="D18" s="10"/>
      <c r="E18" s="10" t="s">
        <v>784</v>
      </c>
      <c r="F18" s="10" t="s">
        <v>785</v>
      </c>
      <c r="G18" s="10"/>
      <c r="H18" s="10"/>
      <c r="I18" s="10"/>
      <c r="J18" s="10" t="s">
        <v>1794</v>
      </c>
      <c r="K18" s="10" t="s">
        <v>1470</v>
      </c>
      <c r="L18" s="20" t="s">
        <v>9</v>
      </c>
      <c r="M18" s="10"/>
      <c r="N18" s="170"/>
      <c r="O18" s="10"/>
      <c r="P18" s="171"/>
    </row>
    <row r="19" spans="1:16" ht="85.5">
      <c r="A19" s="109" t="s">
        <v>1224</v>
      </c>
      <c r="B19" s="69" t="s">
        <v>710</v>
      </c>
      <c r="C19" s="70" t="s">
        <v>1519</v>
      </c>
      <c r="D19" s="70"/>
      <c r="E19" s="71" t="s">
        <v>1241</v>
      </c>
      <c r="F19" s="70" t="s">
        <v>1244</v>
      </c>
      <c r="G19" s="70"/>
      <c r="H19" s="70"/>
      <c r="I19" s="70"/>
      <c r="J19" s="70"/>
      <c r="K19" s="70"/>
      <c r="L19" s="70"/>
      <c r="M19" s="70"/>
      <c r="N19" s="79" t="s">
        <v>1240</v>
      </c>
      <c r="O19" s="70"/>
      <c r="P19" s="111"/>
    </row>
    <row r="20" spans="1:16" ht="270.75">
      <c r="A20" s="109" t="s">
        <v>1225</v>
      </c>
      <c r="B20" s="69" t="s">
        <v>644</v>
      </c>
      <c r="C20" s="70" t="s">
        <v>1527</v>
      </c>
      <c r="D20" s="70"/>
      <c r="E20" s="70" t="s">
        <v>820</v>
      </c>
      <c r="F20" s="70" t="s">
        <v>819</v>
      </c>
      <c r="G20" s="70"/>
      <c r="H20" s="70"/>
      <c r="I20" s="70"/>
      <c r="J20" s="70"/>
      <c r="K20" s="70"/>
      <c r="L20" s="70"/>
      <c r="M20" s="70"/>
      <c r="N20" s="79" t="s">
        <v>1169</v>
      </c>
      <c r="O20" s="70"/>
      <c r="P20" s="111"/>
    </row>
    <row r="21" spans="1:16" ht="71.25">
      <c r="A21" s="109" t="s">
        <v>1226</v>
      </c>
      <c r="B21" s="69" t="s">
        <v>711</v>
      </c>
      <c r="C21" s="70" t="s">
        <v>1528</v>
      </c>
      <c r="D21" s="70"/>
      <c r="E21" s="70"/>
      <c r="F21" s="70"/>
      <c r="G21" s="70"/>
      <c r="H21" s="70"/>
      <c r="I21" s="70"/>
      <c r="J21" s="70"/>
      <c r="K21" s="70"/>
      <c r="L21" s="70"/>
      <c r="M21" s="70"/>
      <c r="N21" s="74" t="s">
        <v>1296</v>
      </c>
      <c r="O21" s="70"/>
      <c r="P21" s="111"/>
    </row>
    <row r="22" spans="1:16" ht="99.75">
      <c r="A22" s="109" t="s">
        <v>1227</v>
      </c>
      <c r="B22" s="69" t="s">
        <v>288</v>
      </c>
      <c r="C22" s="70" t="s">
        <v>1529</v>
      </c>
      <c r="D22" s="70"/>
      <c r="E22" s="70"/>
      <c r="F22" s="70"/>
      <c r="G22" s="70"/>
      <c r="H22" s="70"/>
      <c r="I22" s="70"/>
      <c r="J22" s="70"/>
      <c r="K22" s="70"/>
      <c r="L22" s="70"/>
      <c r="M22" s="70"/>
      <c r="N22" s="74" t="s">
        <v>608</v>
      </c>
      <c r="O22" s="70"/>
      <c r="P22" s="111"/>
    </row>
    <row r="23" spans="1:16" ht="256.5">
      <c r="A23" s="109" t="s">
        <v>1228</v>
      </c>
      <c r="B23" s="69" t="s">
        <v>252</v>
      </c>
      <c r="C23" s="70" t="s">
        <v>1518</v>
      </c>
      <c r="D23" s="70"/>
      <c r="E23" s="70" t="s">
        <v>787</v>
      </c>
      <c r="F23" s="70" t="s">
        <v>1713</v>
      </c>
      <c r="G23" s="70"/>
      <c r="H23" s="70"/>
      <c r="I23" s="70"/>
      <c r="J23" s="70"/>
      <c r="K23" s="70"/>
      <c r="L23" s="70"/>
      <c r="M23" s="70"/>
      <c r="N23" s="74" t="s">
        <v>610</v>
      </c>
      <c r="O23" s="70"/>
      <c r="P23" s="111"/>
    </row>
    <row r="24" spans="1:16" ht="156.75">
      <c r="A24" s="109" t="s">
        <v>1229</v>
      </c>
      <c r="B24" s="69" t="s">
        <v>712</v>
      </c>
      <c r="C24" s="70" t="s">
        <v>1517</v>
      </c>
      <c r="D24" s="70"/>
      <c r="E24" s="70" t="s">
        <v>788</v>
      </c>
      <c r="F24" s="70" t="s">
        <v>789</v>
      </c>
      <c r="G24" s="70"/>
      <c r="H24" s="70"/>
      <c r="I24" s="70"/>
      <c r="J24" s="70"/>
      <c r="K24" s="70"/>
      <c r="L24" s="70"/>
      <c r="M24" s="70"/>
      <c r="N24" s="74" t="s">
        <v>1197</v>
      </c>
      <c r="O24" s="70"/>
      <c r="P24" s="111"/>
    </row>
    <row r="25" spans="1:16" ht="156.75">
      <c r="A25" s="109" t="s">
        <v>1230</v>
      </c>
      <c r="B25" s="69" t="s">
        <v>713</v>
      </c>
      <c r="C25" s="70" t="s">
        <v>1530</v>
      </c>
      <c r="D25" s="70"/>
      <c r="E25" s="70" t="s">
        <v>790</v>
      </c>
      <c r="F25" s="70" t="s">
        <v>791</v>
      </c>
      <c r="G25" s="70"/>
      <c r="H25" s="70"/>
      <c r="I25" s="70"/>
      <c r="J25" s="70"/>
      <c r="K25" s="70"/>
      <c r="L25" s="70"/>
      <c r="M25" s="70"/>
      <c r="N25" s="76" t="s">
        <v>1201</v>
      </c>
      <c r="O25" s="70"/>
      <c r="P25" s="111"/>
    </row>
    <row r="26" spans="1:16" ht="99.75">
      <c r="A26" s="109" t="s">
        <v>1231</v>
      </c>
      <c r="B26" s="69" t="s">
        <v>680</v>
      </c>
      <c r="C26" s="70" t="s">
        <v>1531</v>
      </c>
      <c r="D26" s="70"/>
      <c r="E26" s="70" t="s">
        <v>792</v>
      </c>
      <c r="F26" s="70" t="s">
        <v>793</v>
      </c>
      <c r="G26" s="70"/>
      <c r="H26" s="70"/>
      <c r="I26" s="70"/>
      <c r="J26" s="70"/>
      <c r="K26" s="70"/>
      <c r="L26" s="70"/>
      <c r="M26" s="70"/>
      <c r="N26" s="74" t="s">
        <v>615</v>
      </c>
      <c r="O26" s="70"/>
      <c r="P26" s="111"/>
    </row>
    <row r="27" spans="1:16" ht="71.25">
      <c r="A27" s="109" t="s">
        <v>1232</v>
      </c>
      <c r="B27" s="69" t="s">
        <v>294</v>
      </c>
      <c r="C27" s="70" t="s">
        <v>1532</v>
      </c>
      <c r="D27" s="70"/>
      <c r="E27" s="70" t="s">
        <v>794</v>
      </c>
      <c r="F27" s="70" t="s">
        <v>795</v>
      </c>
      <c r="G27" s="70"/>
      <c r="H27" s="70"/>
      <c r="I27" s="70"/>
      <c r="J27" s="70"/>
      <c r="K27" s="70"/>
      <c r="L27" s="70"/>
      <c r="M27" s="74" t="s">
        <v>141</v>
      </c>
      <c r="N27" s="74" t="s">
        <v>613</v>
      </c>
      <c r="O27" s="74"/>
      <c r="P27" s="111"/>
    </row>
    <row r="28" spans="1:16" ht="71.25">
      <c r="A28" s="109" t="s">
        <v>1233</v>
      </c>
      <c r="B28" s="70" t="s">
        <v>714</v>
      </c>
      <c r="C28" s="70" t="s">
        <v>1519</v>
      </c>
      <c r="D28" s="70"/>
      <c r="E28" s="70" t="s">
        <v>796</v>
      </c>
      <c r="F28" s="70" t="s">
        <v>797</v>
      </c>
      <c r="G28" s="70"/>
      <c r="H28" s="70"/>
      <c r="I28" s="70"/>
      <c r="J28" s="70"/>
      <c r="K28" s="70"/>
      <c r="L28" s="70"/>
      <c r="M28" s="1" t="s">
        <v>10</v>
      </c>
      <c r="N28" s="74" t="s">
        <v>617</v>
      </c>
      <c r="O28" s="1"/>
      <c r="P28" s="111"/>
    </row>
    <row r="29" spans="1:16" ht="28.5">
      <c r="A29" s="109" t="s">
        <v>1234</v>
      </c>
      <c r="B29" s="70" t="s">
        <v>715</v>
      </c>
      <c r="C29" s="70" t="s">
        <v>1521</v>
      </c>
      <c r="D29" s="70"/>
      <c r="E29" s="70"/>
      <c r="F29" s="70"/>
      <c r="G29" s="70"/>
      <c r="H29" s="70"/>
      <c r="I29" s="70"/>
      <c r="J29" s="70"/>
      <c r="K29" s="70"/>
      <c r="L29" s="70"/>
      <c r="M29" s="82" t="s">
        <v>1323</v>
      </c>
      <c r="N29" s="75"/>
      <c r="O29" s="82"/>
      <c r="P29" s="111"/>
    </row>
    <row r="30" spans="1:16" ht="57">
      <c r="A30" s="109" t="s">
        <v>1235</v>
      </c>
      <c r="B30" s="70" t="s">
        <v>668</v>
      </c>
      <c r="C30" s="70" t="s">
        <v>1533</v>
      </c>
      <c r="D30" s="70"/>
      <c r="E30" s="70"/>
      <c r="F30" s="70"/>
      <c r="G30" s="70"/>
      <c r="H30" s="70"/>
      <c r="I30" s="70"/>
      <c r="J30" s="70"/>
      <c r="K30" s="70"/>
      <c r="L30" s="70"/>
      <c r="M30" s="70"/>
      <c r="N30" s="80" t="s">
        <v>1203</v>
      </c>
      <c r="O30" s="70"/>
      <c r="P30" s="111"/>
    </row>
    <row r="31" spans="1:16" ht="57">
      <c r="A31" s="109" t="s">
        <v>1236</v>
      </c>
      <c r="B31" s="69" t="s">
        <v>682</v>
      </c>
      <c r="C31" s="70" t="s">
        <v>1534</v>
      </c>
      <c r="D31" s="70"/>
      <c r="E31" s="70"/>
      <c r="F31" s="70" t="s">
        <v>874</v>
      </c>
      <c r="G31" s="70"/>
      <c r="H31" s="70"/>
      <c r="I31" s="70"/>
      <c r="J31" s="70"/>
      <c r="K31" s="70"/>
      <c r="L31" s="70"/>
      <c r="M31" s="70"/>
      <c r="N31" s="81" t="s">
        <v>1297</v>
      </c>
      <c r="O31" s="70"/>
      <c r="P31" s="111"/>
    </row>
    <row r="32" spans="1:16" ht="285">
      <c r="A32" s="168" t="s">
        <v>1237</v>
      </c>
      <c r="B32" s="169" t="s">
        <v>716</v>
      </c>
      <c r="C32" s="10" t="s">
        <v>1518</v>
      </c>
      <c r="D32" s="10"/>
      <c r="E32" s="10" t="s">
        <v>798</v>
      </c>
      <c r="F32" s="10" t="s">
        <v>1795</v>
      </c>
      <c r="G32" s="10" t="s">
        <v>1796</v>
      </c>
      <c r="H32" s="10" t="s">
        <v>215</v>
      </c>
      <c r="I32" s="10"/>
      <c r="J32" s="10"/>
      <c r="K32" s="10" t="s">
        <v>1797</v>
      </c>
      <c r="L32" s="20" t="s">
        <v>19</v>
      </c>
      <c r="M32" s="10"/>
      <c r="N32" s="170"/>
      <c r="O32" s="10"/>
      <c r="P32" s="171"/>
    </row>
    <row r="33" spans="1:16">
      <c r="A33" s="41"/>
      <c r="B33" s="28" t="s">
        <v>717</v>
      </c>
      <c r="C33" s="21"/>
      <c r="D33" s="18"/>
      <c r="E33" s="18"/>
      <c r="F33" s="18"/>
      <c r="G33" s="18"/>
      <c r="H33" s="18"/>
      <c r="I33" s="18"/>
      <c r="J33" s="18"/>
      <c r="K33" s="18"/>
      <c r="L33" s="18"/>
      <c r="M33" s="18"/>
      <c r="N33" s="18"/>
      <c r="O33" s="18"/>
      <c r="P33" s="84"/>
    </row>
    <row r="34" spans="1:16" ht="120">
      <c r="A34" s="102" t="s">
        <v>1239</v>
      </c>
      <c r="B34" s="64" t="s">
        <v>161</v>
      </c>
      <c r="C34" s="70" t="s">
        <v>1535</v>
      </c>
      <c r="D34" s="60"/>
      <c r="E34" s="60"/>
      <c r="F34" s="60"/>
      <c r="G34" s="60"/>
      <c r="H34" s="60"/>
      <c r="I34" s="60"/>
      <c r="J34" s="60"/>
      <c r="K34" s="60"/>
      <c r="L34" s="60"/>
      <c r="M34" s="60"/>
      <c r="N34" s="61" t="s">
        <v>568</v>
      </c>
      <c r="O34" s="60"/>
      <c r="P34" s="104"/>
    </row>
    <row r="35" spans="1:16" ht="90">
      <c r="A35" s="102" t="s">
        <v>1245</v>
      </c>
      <c r="B35" s="60" t="s">
        <v>754</v>
      </c>
      <c r="C35" s="70" t="s">
        <v>1536</v>
      </c>
      <c r="D35" s="60"/>
      <c r="E35" s="60"/>
      <c r="F35" s="60"/>
      <c r="G35" s="60"/>
      <c r="H35" s="60"/>
      <c r="I35" s="60"/>
      <c r="J35" s="60"/>
      <c r="K35" s="60"/>
      <c r="L35" s="60"/>
      <c r="M35" s="60"/>
      <c r="N35" s="61" t="s">
        <v>1207</v>
      </c>
      <c r="O35" s="60"/>
      <c r="P35" s="104"/>
    </row>
    <row r="36" spans="1:16" ht="75">
      <c r="A36" s="102" t="s">
        <v>1246</v>
      </c>
      <c r="B36" s="60" t="s">
        <v>733</v>
      </c>
      <c r="C36" s="70" t="s">
        <v>1536</v>
      </c>
      <c r="D36" s="60"/>
      <c r="E36" s="60"/>
      <c r="F36" s="60"/>
      <c r="G36" s="60"/>
      <c r="H36" s="60"/>
      <c r="I36" s="60"/>
      <c r="J36" s="60"/>
      <c r="K36" s="60"/>
      <c r="L36" s="60"/>
      <c r="M36" s="60"/>
      <c r="N36" s="61" t="s">
        <v>1207</v>
      </c>
      <c r="O36" s="60"/>
      <c r="P36" s="104"/>
    </row>
    <row r="37" spans="1:16" ht="60">
      <c r="A37" s="102" t="s">
        <v>1247</v>
      </c>
      <c r="B37" s="60" t="s">
        <v>734</v>
      </c>
      <c r="C37" s="70" t="s">
        <v>1537</v>
      </c>
      <c r="D37" s="60"/>
      <c r="E37" s="60"/>
      <c r="F37" s="60"/>
      <c r="G37" s="60"/>
      <c r="H37" s="60"/>
      <c r="I37" s="60"/>
      <c r="J37" s="60"/>
      <c r="K37" s="60"/>
      <c r="L37" s="60"/>
      <c r="M37" s="60"/>
      <c r="N37" s="61" t="s">
        <v>1127</v>
      </c>
      <c r="O37" s="60"/>
      <c r="P37" s="104"/>
    </row>
    <row r="38" spans="1:16" ht="75">
      <c r="A38" s="102" t="s">
        <v>1248</v>
      </c>
      <c r="B38" s="60" t="s">
        <v>750</v>
      </c>
      <c r="C38" s="70" t="s">
        <v>1536</v>
      </c>
      <c r="D38" s="60"/>
      <c r="E38" s="60"/>
      <c r="F38" s="60"/>
      <c r="G38" s="60"/>
      <c r="H38" s="60"/>
      <c r="I38" s="60"/>
      <c r="J38" s="60"/>
      <c r="K38" s="60"/>
      <c r="L38" s="60"/>
      <c r="M38" s="60"/>
      <c r="N38" s="61" t="s">
        <v>1123</v>
      </c>
      <c r="O38" s="60"/>
      <c r="P38" s="104"/>
    </row>
    <row r="39" spans="1:16" ht="60">
      <c r="A39" s="102" t="s">
        <v>1249</v>
      </c>
      <c r="B39" s="60" t="s">
        <v>751</v>
      </c>
      <c r="C39" s="70" t="s">
        <v>1536</v>
      </c>
      <c r="D39" s="60"/>
      <c r="E39" s="60"/>
      <c r="F39" s="60"/>
      <c r="G39" s="60"/>
      <c r="H39" s="60"/>
      <c r="I39" s="60"/>
      <c r="J39" s="60"/>
      <c r="K39" s="60"/>
      <c r="L39" s="60"/>
      <c r="M39" s="60"/>
      <c r="N39" s="61" t="s">
        <v>1124</v>
      </c>
      <c r="O39" s="60"/>
      <c r="P39" s="104"/>
    </row>
    <row r="40" spans="1:16" ht="390">
      <c r="A40" s="102" t="s">
        <v>1250</v>
      </c>
      <c r="B40" s="64" t="s">
        <v>305</v>
      </c>
      <c r="C40" s="70" t="s">
        <v>1538</v>
      </c>
      <c r="D40" s="60"/>
      <c r="E40" s="60" t="s">
        <v>801</v>
      </c>
      <c r="F40" s="60" t="s">
        <v>802</v>
      </c>
      <c r="G40" s="60"/>
      <c r="H40" s="60"/>
      <c r="I40" s="60"/>
      <c r="J40" s="60"/>
      <c r="K40" s="60"/>
      <c r="L40" s="60"/>
      <c r="M40" s="60"/>
      <c r="N40" s="61" t="s">
        <v>571</v>
      </c>
      <c r="O40" s="60"/>
      <c r="P40" s="104"/>
    </row>
    <row r="41" spans="1:16" ht="120">
      <c r="A41" s="102" t="s">
        <v>1251</v>
      </c>
      <c r="B41" s="60" t="s">
        <v>747</v>
      </c>
      <c r="C41" s="10" t="s">
        <v>1539</v>
      </c>
      <c r="D41" s="60"/>
      <c r="E41" s="83" t="s">
        <v>1325</v>
      </c>
      <c r="F41" s="60" t="s">
        <v>1798</v>
      </c>
      <c r="G41" s="60" t="s">
        <v>1799</v>
      </c>
      <c r="H41" s="60" t="s">
        <v>215</v>
      </c>
      <c r="I41" s="60"/>
      <c r="J41" s="60" t="s">
        <v>1800</v>
      </c>
      <c r="K41" s="60" t="s">
        <v>1801</v>
      </c>
      <c r="L41" s="20" t="s">
        <v>19</v>
      </c>
      <c r="M41" s="60"/>
      <c r="N41" s="60"/>
      <c r="O41" s="60"/>
      <c r="P41" s="104"/>
    </row>
    <row r="42" spans="1:16" ht="60">
      <c r="A42" s="102" t="s">
        <v>1252</v>
      </c>
      <c r="B42" s="60" t="s">
        <v>1285</v>
      </c>
      <c r="C42" s="10" t="s">
        <v>1540</v>
      </c>
      <c r="D42" s="60"/>
      <c r="E42" s="83" t="s">
        <v>1326</v>
      </c>
      <c r="F42" s="60" t="s">
        <v>1327</v>
      </c>
      <c r="G42" s="60"/>
      <c r="H42" s="60" t="s">
        <v>215</v>
      </c>
      <c r="I42" s="60"/>
      <c r="J42" s="60"/>
      <c r="K42" s="60" t="s">
        <v>987</v>
      </c>
      <c r="L42" s="20" t="s">
        <v>19</v>
      </c>
      <c r="M42" s="60"/>
      <c r="N42" s="60"/>
      <c r="O42" s="60"/>
      <c r="P42" s="104"/>
    </row>
    <row r="43" spans="1:16" ht="210">
      <c r="A43" s="102" t="s">
        <v>1253</v>
      </c>
      <c r="B43" s="64" t="s">
        <v>753</v>
      </c>
      <c r="C43" s="70" t="s">
        <v>1530</v>
      </c>
      <c r="D43" s="60"/>
      <c r="E43" s="60" t="s">
        <v>803</v>
      </c>
      <c r="F43" s="60" t="s">
        <v>1825</v>
      </c>
      <c r="G43" s="60"/>
      <c r="H43" s="60"/>
      <c r="I43" s="60"/>
      <c r="J43" s="60"/>
      <c r="K43" s="60"/>
      <c r="L43" s="60"/>
      <c r="M43" s="60"/>
      <c r="N43" s="61" t="s">
        <v>583</v>
      </c>
      <c r="O43" s="60"/>
      <c r="P43" s="104"/>
    </row>
    <row r="44" spans="1:16" ht="105">
      <c r="A44" s="102" t="s">
        <v>1254</v>
      </c>
      <c r="B44" s="64" t="s">
        <v>657</v>
      </c>
      <c r="C44" s="70" t="s">
        <v>1541</v>
      </c>
      <c r="D44" s="60"/>
      <c r="E44" s="60" t="s">
        <v>799</v>
      </c>
      <c r="F44" s="60" t="s">
        <v>800</v>
      </c>
      <c r="G44" s="60"/>
      <c r="H44" s="60"/>
      <c r="I44" s="60"/>
      <c r="J44" s="60"/>
      <c r="K44" s="60"/>
      <c r="L44" s="60"/>
      <c r="M44" s="60"/>
      <c r="N44" s="61" t="s">
        <v>1189</v>
      </c>
      <c r="O44" s="60"/>
      <c r="P44" s="104"/>
    </row>
    <row r="45" spans="1:16" ht="195">
      <c r="A45" s="102" t="s">
        <v>1255</v>
      </c>
      <c r="B45" s="64" t="s">
        <v>718</v>
      </c>
      <c r="C45" s="10" t="s">
        <v>1542</v>
      </c>
      <c r="D45" s="60"/>
      <c r="E45" s="83" t="s">
        <v>804</v>
      </c>
      <c r="F45" s="60" t="s">
        <v>1328</v>
      </c>
      <c r="G45" s="60" t="s">
        <v>1330</v>
      </c>
      <c r="H45" s="60" t="s">
        <v>1329</v>
      </c>
      <c r="I45" s="60" t="s">
        <v>1802</v>
      </c>
      <c r="J45" s="60" t="s">
        <v>1803</v>
      </c>
      <c r="K45" s="60" t="s">
        <v>1331</v>
      </c>
      <c r="L45" s="20" t="s">
        <v>9</v>
      </c>
      <c r="M45" s="60"/>
      <c r="N45" s="60"/>
      <c r="O45" s="60"/>
      <c r="P45" s="104"/>
    </row>
    <row r="46" spans="1:16" ht="60">
      <c r="A46" s="102" t="s">
        <v>1256</v>
      </c>
      <c r="B46" s="60" t="s">
        <v>719</v>
      </c>
      <c r="C46" s="70" t="s">
        <v>1519</v>
      </c>
      <c r="D46" s="60"/>
      <c r="E46" s="60"/>
      <c r="F46" s="60"/>
      <c r="G46" s="60"/>
      <c r="H46" s="60"/>
      <c r="I46" s="60"/>
      <c r="J46" s="60"/>
      <c r="K46" s="60"/>
      <c r="L46" s="60"/>
      <c r="M46" s="60"/>
      <c r="N46" s="61" t="s">
        <v>1324</v>
      </c>
      <c r="O46" s="60"/>
      <c r="P46" s="104"/>
    </row>
    <row r="47" spans="1:16" ht="30">
      <c r="A47" s="102" t="s">
        <v>1257</v>
      </c>
      <c r="B47" s="64" t="s">
        <v>236</v>
      </c>
      <c r="C47" s="70" t="s">
        <v>1543</v>
      </c>
      <c r="D47" s="60"/>
      <c r="E47" s="60"/>
      <c r="F47" s="60"/>
      <c r="G47" s="60"/>
      <c r="H47" s="60"/>
      <c r="I47" s="60"/>
      <c r="J47" s="60"/>
      <c r="K47" s="60"/>
      <c r="L47" s="60"/>
      <c r="M47" s="60"/>
      <c r="N47" s="61" t="s">
        <v>589</v>
      </c>
      <c r="O47" s="60"/>
      <c r="P47" s="104"/>
    </row>
    <row r="48" spans="1:16" ht="90">
      <c r="A48" s="102" t="s">
        <v>1258</v>
      </c>
      <c r="B48" s="64" t="s">
        <v>726</v>
      </c>
      <c r="C48" s="10" t="s">
        <v>1544</v>
      </c>
      <c r="D48" s="60"/>
      <c r="E48" s="60" t="s">
        <v>806</v>
      </c>
      <c r="F48" s="60" t="s">
        <v>1332</v>
      </c>
      <c r="G48" s="60" t="s">
        <v>1333</v>
      </c>
      <c r="H48" s="60"/>
      <c r="I48" s="60" t="s">
        <v>1804</v>
      </c>
      <c r="J48" s="60"/>
      <c r="K48" s="60" t="s">
        <v>1334</v>
      </c>
      <c r="L48" s="20" t="s">
        <v>9</v>
      </c>
      <c r="M48" s="60"/>
      <c r="N48" s="60"/>
      <c r="O48" s="60"/>
      <c r="P48" s="104"/>
    </row>
    <row r="49" spans="1:16" ht="90">
      <c r="A49" s="102" t="s">
        <v>1259</v>
      </c>
      <c r="B49" s="60" t="s">
        <v>1238</v>
      </c>
      <c r="C49" s="10" t="s">
        <v>1540</v>
      </c>
      <c r="D49" s="60"/>
      <c r="E49" s="83" t="s">
        <v>1335</v>
      </c>
      <c r="F49" s="60" t="s">
        <v>1805</v>
      </c>
      <c r="G49" s="60" t="s">
        <v>1336</v>
      </c>
      <c r="H49" s="60"/>
      <c r="I49" s="60"/>
      <c r="J49" s="60" t="s">
        <v>1471</v>
      </c>
      <c r="K49" s="60" t="s">
        <v>1331</v>
      </c>
      <c r="L49" s="20" t="s">
        <v>9</v>
      </c>
      <c r="M49" s="60"/>
      <c r="N49" s="60"/>
      <c r="O49" s="60"/>
      <c r="P49" s="104"/>
    </row>
    <row r="50" spans="1:16" ht="60">
      <c r="A50" s="102" t="s">
        <v>1260</v>
      </c>
      <c r="B50" s="60" t="s">
        <v>731</v>
      </c>
      <c r="C50" s="70" t="s">
        <v>1519</v>
      </c>
      <c r="D50" s="60"/>
      <c r="E50" s="60"/>
      <c r="F50" s="60"/>
      <c r="G50" s="60"/>
      <c r="H50" s="60"/>
      <c r="I50" s="60"/>
      <c r="J50" s="60"/>
      <c r="K50" s="60"/>
      <c r="L50" s="60"/>
      <c r="M50" s="60"/>
      <c r="N50" s="61" t="s">
        <v>1298</v>
      </c>
      <c r="O50" s="60"/>
      <c r="P50" s="104"/>
    </row>
    <row r="51" spans="1:16" ht="60">
      <c r="A51" s="102" t="s">
        <v>1261</v>
      </c>
      <c r="B51" s="60" t="s">
        <v>737</v>
      </c>
      <c r="C51" s="70" t="s">
        <v>1519</v>
      </c>
      <c r="D51" s="60"/>
      <c r="E51" s="60"/>
      <c r="F51" s="60"/>
      <c r="G51" s="60"/>
      <c r="H51" s="60"/>
      <c r="I51" s="60"/>
      <c r="J51" s="60"/>
      <c r="K51" s="60"/>
      <c r="L51" s="60"/>
      <c r="M51" s="60"/>
      <c r="N51" s="61" t="s">
        <v>1299</v>
      </c>
      <c r="O51" s="60"/>
      <c r="P51" s="104"/>
    </row>
    <row r="52" spans="1:16" ht="105">
      <c r="A52" s="102" t="s">
        <v>1262</v>
      </c>
      <c r="B52" s="60" t="s">
        <v>738</v>
      </c>
      <c r="C52" s="70" t="s">
        <v>1519</v>
      </c>
      <c r="D52" s="60"/>
      <c r="E52" s="60"/>
      <c r="F52" s="60"/>
      <c r="G52" s="60"/>
      <c r="H52" s="60"/>
      <c r="I52" s="60"/>
      <c r="J52" s="60"/>
      <c r="K52" s="60"/>
      <c r="L52" s="60"/>
      <c r="M52" s="60"/>
      <c r="N52" s="61" t="s">
        <v>1300</v>
      </c>
      <c r="O52" s="60"/>
      <c r="P52" s="104"/>
    </row>
    <row r="53" spans="1:16" ht="45">
      <c r="A53" s="102" t="s">
        <v>1263</v>
      </c>
      <c r="B53" s="60" t="s">
        <v>739</v>
      </c>
      <c r="C53" s="70" t="s">
        <v>1519</v>
      </c>
      <c r="D53" s="60"/>
      <c r="E53" s="60"/>
      <c r="F53" s="60"/>
      <c r="G53" s="60"/>
      <c r="H53" s="60"/>
      <c r="I53" s="60"/>
      <c r="J53" s="60"/>
      <c r="K53" s="60"/>
      <c r="L53" s="60"/>
      <c r="M53" s="60"/>
      <c r="N53" s="61" t="s">
        <v>1301</v>
      </c>
      <c r="O53" s="60"/>
      <c r="P53" s="104"/>
    </row>
    <row r="54" spans="1:16" ht="255">
      <c r="A54" s="102" t="s">
        <v>1264</v>
      </c>
      <c r="B54" s="64" t="s">
        <v>742</v>
      </c>
      <c r="C54" s="10" t="s">
        <v>1544</v>
      </c>
      <c r="D54" s="60"/>
      <c r="E54" s="83" t="s">
        <v>805</v>
      </c>
      <c r="F54" s="60" t="s">
        <v>1806</v>
      </c>
      <c r="G54" s="60"/>
      <c r="H54" s="60"/>
      <c r="I54" s="60" t="s">
        <v>1807</v>
      </c>
      <c r="J54" s="60" t="s">
        <v>1808</v>
      </c>
      <c r="K54" s="60" t="s">
        <v>1334</v>
      </c>
      <c r="L54" s="20" t="s">
        <v>9</v>
      </c>
      <c r="M54" s="60"/>
      <c r="N54" s="60"/>
      <c r="O54" s="60"/>
      <c r="P54" s="104"/>
    </row>
    <row r="55" spans="1:16" ht="45">
      <c r="A55" s="102" t="s">
        <v>1265</v>
      </c>
      <c r="B55" s="64" t="s">
        <v>755</v>
      </c>
      <c r="C55" s="70" t="s">
        <v>1519</v>
      </c>
      <c r="D55" s="60"/>
      <c r="E55" s="60"/>
      <c r="F55" s="60"/>
      <c r="G55" s="60"/>
      <c r="H55" s="60"/>
      <c r="I55" s="60"/>
      <c r="J55" s="60"/>
      <c r="K55" s="60"/>
      <c r="L55" s="60"/>
      <c r="M55" s="60"/>
      <c r="N55" s="61" t="s">
        <v>1302</v>
      </c>
      <c r="O55" s="60"/>
      <c r="P55" s="104"/>
    </row>
    <row r="56" spans="1:16" ht="167.25" customHeight="1">
      <c r="A56" s="102" t="s">
        <v>1266</v>
      </c>
      <c r="B56" s="64" t="s">
        <v>729</v>
      </c>
      <c r="C56" s="70" t="s">
        <v>1545</v>
      </c>
      <c r="D56" s="60"/>
      <c r="E56" s="83" t="s">
        <v>875</v>
      </c>
      <c r="F56" s="60" t="s">
        <v>1809</v>
      </c>
      <c r="G56" s="60"/>
      <c r="H56" s="60"/>
      <c r="I56" s="60"/>
      <c r="J56" s="60"/>
      <c r="K56" s="60"/>
      <c r="L56" s="60"/>
      <c r="M56" s="60"/>
      <c r="N56" s="60"/>
      <c r="O56" s="60"/>
      <c r="P56" s="104"/>
    </row>
    <row r="57" spans="1:16" ht="45">
      <c r="A57" s="102" t="s">
        <v>1267</v>
      </c>
      <c r="B57" s="60" t="s">
        <v>735</v>
      </c>
      <c r="C57" s="10" t="s">
        <v>1546</v>
      </c>
      <c r="D57" s="60"/>
      <c r="E57" s="60"/>
      <c r="F57" s="60"/>
      <c r="G57" s="60"/>
      <c r="H57" s="60"/>
      <c r="I57" s="60"/>
      <c r="J57" s="60"/>
      <c r="K57" s="60" t="s">
        <v>987</v>
      </c>
      <c r="L57" s="20" t="s">
        <v>19</v>
      </c>
      <c r="M57" s="60"/>
      <c r="N57" s="60"/>
      <c r="O57" s="60"/>
      <c r="P57" s="104"/>
    </row>
    <row r="58" spans="1:16" ht="90">
      <c r="A58" s="102" t="s">
        <v>1268</v>
      </c>
      <c r="B58" s="64" t="s">
        <v>740</v>
      </c>
      <c r="C58" s="70" t="s">
        <v>1519</v>
      </c>
      <c r="D58" s="60"/>
      <c r="E58" s="60" t="s">
        <v>807</v>
      </c>
      <c r="F58" s="60" t="s">
        <v>808</v>
      </c>
      <c r="G58" s="60"/>
      <c r="H58" s="60"/>
      <c r="I58" s="60"/>
      <c r="J58" s="60"/>
      <c r="K58" s="60"/>
      <c r="L58" s="60"/>
      <c r="M58" s="60" t="s">
        <v>3</v>
      </c>
      <c r="N58" s="61" t="s">
        <v>593</v>
      </c>
      <c r="O58" s="60"/>
      <c r="P58" s="104"/>
    </row>
    <row r="59" spans="1:16" ht="225">
      <c r="A59" s="102" t="s">
        <v>1269</v>
      </c>
      <c r="B59" s="64" t="s">
        <v>749</v>
      </c>
      <c r="C59" s="70" t="s">
        <v>1547</v>
      </c>
      <c r="D59" s="60"/>
      <c r="E59" s="60" t="s">
        <v>811</v>
      </c>
      <c r="F59" s="60" t="s">
        <v>812</v>
      </c>
      <c r="G59" s="60"/>
      <c r="H59" s="60"/>
      <c r="I59" s="60"/>
      <c r="J59" s="60"/>
      <c r="K59" s="60"/>
      <c r="L59" s="60"/>
      <c r="M59" s="60"/>
      <c r="N59" s="61" t="s">
        <v>1178</v>
      </c>
      <c r="O59" s="60"/>
      <c r="P59" s="104"/>
    </row>
    <row r="60" spans="1:16" ht="150">
      <c r="A60" s="102" t="s">
        <v>1270</v>
      </c>
      <c r="B60" s="64" t="s">
        <v>645</v>
      </c>
      <c r="C60" s="70" t="s">
        <v>1548</v>
      </c>
      <c r="D60" s="60"/>
      <c r="E60" s="60" t="s">
        <v>809</v>
      </c>
      <c r="F60" s="60" t="s">
        <v>810</v>
      </c>
      <c r="G60" s="60"/>
      <c r="H60" s="60"/>
      <c r="I60" s="60"/>
      <c r="J60" s="60"/>
      <c r="K60" s="60"/>
      <c r="L60" s="60"/>
      <c r="M60" s="60"/>
      <c r="N60" s="61" t="s">
        <v>600</v>
      </c>
      <c r="O60" s="60"/>
      <c r="P60" s="104"/>
    </row>
    <row r="61" spans="1:16" ht="285">
      <c r="A61" s="102" t="s">
        <v>1271</v>
      </c>
      <c r="B61" s="64" t="s">
        <v>743</v>
      </c>
      <c r="C61" s="70" t="s">
        <v>1549</v>
      </c>
      <c r="D61" s="60"/>
      <c r="E61" s="60" t="s">
        <v>817</v>
      </c>
      <c r="F61" s="60" t="s">
        <v>1810</v>
      </c>
      <c r="G61" s="60"/>
      <c r="H61" s="60"/>
      <c r="I61" s="60"/>
      <c r="J61" s="60"/>
      <c r="K61" s="60"/>
      <c r="L61" s="60"/>
      <c r="M61" s="60"/>
      <c r="N61" s="61" t="s">
        <v>609</v>
      </c>
      <c r="O61" s="60"/>
      <c r="P61" s="104"/>
    </row>
    <row r="62" spans="1:16" ht="300">
      <c r="A62" s="102" t="s">
        <v>1272</v>
      </c>
      <c r="B62" s="64" t="s">
        <v>253</v>
      </c>
      <c r="C62" s="70" t="s">
        <v>1550</v>
      </c>
      <c r="D62" s="60"/>
      <c r="E62" s="60" t="s">
        <v>815</v>
      </c>
      <c r="F62" s="60" t="s">
        <v>816</v>
      </c>
      <c r="G62" s="60"/>
      <c r="H62" s="60"/>
      <c r="I62" s="60"/>
      <c r="J62" s="60"/>
      <c r="K62" s="60"/>
      <c r="L62" s="60"/>
      <c r="M62" s="60"/>
      <c r="N62" s="61" t="s">
        <v>611</v>
      </c>
      <c r="O62" s="60"/>
      <c r="P62" s="104"/>
    </row>
    <row r="63" spans="1:16" ht="195">
      <c r="A63" s="102" t="s">
        <v>1273</v>
      </c>
      <c r="B63" s="64" t="s">
        <v>746</v>
      </c>
      <c r="C63" s="70" t="s">
        <v>1551</v>
      </c>
      <c r="D63" s="60"/>
      <c r="E63" s="60" t="s">
        <v>814</v>
      </c>
      <c r="F63" s="60" t="s">
        <v>813</v>
      </c>
      <c r="G63" s="60"/>
      <c r="H63" s="60"/>
      <c r="I63" s="60"/>
      <c r="J63" s="60"/>
      <c r="K63" s="60"/>
      <c r="L63" s="60"/>
      <c r="M63" s="60"/>
      <c r="N63" s="61" t="s">
        <v>1185</v>
      </c>
      <c r="O63" s="60"/>
      <c r="P63" s="104"/>
    </row>
    <row r="64" spans="1:16" ht="337.5">
      <c r="A64" s="102" t="s">
        <v>1274</v>
      </c>
      <c r="B64" s="64" t="s">
        <v>727</v>
      </c>
      <c r="C64" s="10" t="s">
        <v>1552</v>
      </c>
      <c r="D64" s="60"/>
      <c r="E64" s="83" t="s">
        <v>821</v>
      </c>
      <c r="F64" s="60" t="s">
        <v>1811</v>
      </c>
      <c r="G64" s="60"/>
      <c r="H64" s="60"/>
      <c r="I64" s="174" t="s">
        <v>1812</v>
      </c>
      <c r="J64" s="174" t="s">
        <v>1813</v>
      </c>
      <c r="K64" s="174" t="s">
        <v>1814</v>
      </c>
      <c r="L64" s="20" t="s">
        <v>9</v>
      </c>
      <c r="M64" s="60"/>
      <c r="N64" s="60"/>
      <c r="O64" s="60"/>
      <c r="P64" s="104"/>
    </row>
    <row r="65" spans="1:16" ht="57">
      <c r="A65" s="102" t="s">
        <v>1275</v>
      </c>
      <c r="B65" s="64" t="s">
        <v>255</v>
      </c>
      <c r="C65" s="70" t="s">
        <v>1553</v>
      </c>
      <c r="D65" s="60"/>
      <c r="E65" s="60"/>
      <c r="F65" s="60"/>
      <c r="G65" s="60"/>
      <c r="H65" s="60"/>
      <c r="I65" s="60"/>
      <c r="J65" s="60"/>
      <c r="K65" s="60"/>
      <c r="L65" s="60"/>
      <c r="M65" s="60"/>
      <c r="N65" s="61" t="s">
        <v>612</v>
      </c>
      <c r="O65" s="60"/>
      <c r="P65" s="104"/>
    </row>
    <row r="66" spans="1:16" ht="75">
      <c r="A66" s="102" t="s">
        <v>1276</v>
      </c>
      <c r="B66" s="64" t="s">
        <v>744</v>
      </c>
      <c r="C66" s="10" t="s">
        <v>1554</v>
      </c>
      <c r="D66" s="60"/>
      <c r="E66" s="60"/>
      <c r="F66" s="60" t="s">
        <v>1815</v>
      </c>
      <c r="G66" s="60"/>
      <c r="H66" s="60"/>
      <c r="I66" s="60" t="s">
        <v>1816</v>
      </c>
      <c r="J66" s="60"/>
      <c r="K66" s="60" t="s">
        <v>1817</v>
      </c>
      <c r="L66" s="20" t="s">
        <v>9</v>
      </c>
      <c r="M66" s="60"/>
      <c r="N66" s="60"/>
      <c r="O66" s="60"/>
      <c r="P66" s="104"/>
    </row>
    <row r="67" spans="1:16">
      <c r="A67" s="102" t="s">
        <v>1277</v>
      </c>
      <c r="B67" s="60" t="s">
        <v>266</v>
      </c>
      <c r="C67" s="70" t="s">
        <v>1536</v>
      </c>
      <c r="D67" s="60"/>
      <c r="E67" s="60"/>
      <c r="F67" s="60"/>
      <c r="G67" s="60"/>
      <c r="H67" s="60"/>
      <c r="I67" s="60"/>
      <c r="J67" s="60"/>
      <c r="K67" s="60"/>
      <c r="L67" s="60"/>
      <c r="M67" s="60"/>
      <c r="N67" s="61" t="s">
        <v>624</v>
      </c>
      <c r="O67" s="60"/>
      <c r="P67" s="104"/>
    </row>
    <row r="68" spans="1:16" ht="75">
      <c r="A68" s="102" t="s">
        <v>1278</v>
      </c>
      <c r="B68" s="64" t="s">
        <v>736</v>
      </c>
      <c r="C68" s="70" t="s">
        <v>1555</v>
      </c>
      <c r="D68" s="60"/>
      <c r="E68" s="60"/>
      <c r="F68" s="60"/>
      <c r="G68" s="60"/>
      <c r="H68" s="60"/>
      <c r="I68" s="60"/>
      <c r="J68" s="60"/>
      <c r="K68" s="60"/>
      <c r="L68" s="60"/>
      <c r="M68" s="60" t="s">
        <v>1303</v>
      </c>
      <c r="N68" s="61" t="s">
        <v>1310</v>
      </c>
      <c r="O68" s="60"/>
      <c r="P68" s="104"/>
    </row>
    <row r="69" spans="1:16" ht="90">
      <c r="A69" s="102" t="s">
        <v>1279</v>
      </c>
      <c r="B69" s="64" t="s">
        <v>725</v>
      </c>
      <c r="C69" s="10" t="s">
        <v>1556</v>
      </c>
      <c r="D69" s="60"/>
      <c r="E69" s="60"/>
      <c r="F69" s="60" t="s">
        <v>1818</v>
      </c>
      <c r="G69" s="60"/>
      <c r="H69" s="60"/>
      <c r="I69" s="60"/>
      <c r="J69" s="60" t="s">
        <v>1819</v>
      </c>
      <c r="K69" s="60"/>
      <c r="L69" s="20" t="s">
        <v>24</v>
      </c>
      <c r="M69" s="60"/>
      <c r="N69" s="60"/>
      <c r="O69" s="60"/>
      <c r="P69" s="104"/>
    </row>
    <row r="70" spans="1:16" ht="180">
      <c r="A70" s="102" t="s">
        <v>1280</v>
      </c>
      <c r="B70" s="64" t="s">
        <v>270</v>
      </c>
      <c r="C70" s="70" t="s">
        <v>1557</v>
      </c>
      <c r="D70" s="60"/>
      <c r="E70" s="60" t="s">
        <v>410</v>
      </c>
      <c r="F70" s="60" t="s">
        <v>1820</v>
      </c>
      <c r="G70" s="60"/>
      <c r="H70" s="60"/>
      <c r="I70" s="60"/>
      <c r="J70" s="60"/>
      <c r="K70" s="60"/>
      <c r="L70" s="60"/>
      <c r="M70" s="60"/>
      <c r="N70" s="61" t="s">
        <v>629</v>
      </c>
      <c r="O70" s="60"/>
      <c r="P70" s="104"/>
    </row>
    <row r="71" spans="1:16" ht="120">
      <c r="A71" s="102" t="s">
        <v>1281</v>
      </c>
      <c r="B71" s="60" t="s">
        <v>732</v>
      </c>
      <c r="C71" s="70" t="s">
        <v>1558</v>
      </c>
      <c r="D71" s="60"/>
      <c r="E71" s="60"/>
      <c r="F71" s="60"/>
      <c r="G71" s="60"/>
      <c r="H71" s="60"/>
      <c r="I71" s="60"/>
      <c r="J71" s="60"/>
      <c r="K71" s="60"/>
      <c r="L71" s="60"/>
      <c r="M71" s="60"/>
      <c r="N71" s="61" t="s">
        <v>1308</v>
      </c>
      <c r="O71" s="60"/>
      <c r="P71" s="104"/>
    </row>
    <row r="72" spans="1:16" ht="45">
      <c r="A72" s="102" t="s">
        <v>1282</v>
      </c>
      <c r="B72" s="60" t="s">
        <v>723</v>
      </c>
      <c r="C72" s="70" t="s">
        <v>1559</v>
      </c>
      <c r="D72" s="60"/>
      <c r="E72" s="60"/>
      <c r="F72" s="60"/>
      <c r="G72" s="60"/>
      <c r="H72" s="60"/>
      <c r="I72" s="60"/>
      <c r="J72" s="60"/>
      <c r="K72" s="60"/>
      <c r="L72" s="60"/>
      <c r="M72" s="60"/>
      <c r="N72" s="61" t="s">
        <v>1205</v>
      </c>
      <c r="O72" s="60"/>
      <c r="P72" s="104"/>
    </row>
    <row r="73" spans="1:16" ht="45">
      <c r="A73" s="102" t="s">
        <v>1283</v>
      </c>
      <c r="B73" s="60" t="s">
        <v>666</v>
      </c>
      <c r="C73" s="70" t="s">
        <v>1560</v>
      </c>
      <c r="D73" s="60"/>
      <c r="E73" s="60"/>
      <c r="F73" s="60"/>
      <c r="G73" s="60"/>
      <c r="H73" s="60"/>
      <c r="I73" s="60"/>
      <c r="J73" s="60"/>
      <c r="K73" s="60"/>
      <c r="L73" s="60"/>
      <c r="M73" s="60"/>
      <c r="N73" s="61" t="s">
        <v>1204</v>
      </c>
      <c r="O73" s="60"/>
      <c r="P73" s="104"/>
    </row>
    <row r="74" spans="1:16" ht="45">
      <c r="A74" s="102" t="s">
        <v>1284</v>
      </c>
      <c r="B74" s="60" t="s">
        <v>745</v>
      </c>
      <c r="C74" s="70" t="s">
        <v>1561</v>
      </c>
      <c r="D74" s="60"/>
      <c r="E74" s="60"/>
      <c r="F74" s="60"/>
      <c r="G74" s="60"/>
      <c r="H74" s="60"/>
      <c r="I74" s="60"/>
      <c r="J74" s="60"/>
      <c r="K74" s="60"/>
      <c r="L74" s="60"/>
      <c r="M74" s="60"/>
      <c r="N74" s="61" t="s">
        <v>1309</v>
      </c>
      <c r="O74" s="60"/>
      <c r="P74" s="104"/>
    </row>
    <row r="75" spans="1:16" ht="75">
      <c r="A75" s="102" t="s">
        <v>1286</v>
      </c>
      <c r="B75" s="60" t="s">
        <v>724</v>
      </c>
      <c r="C75" s="70" t="s">
        <v>1558</v>
      </c>
      <c r="D75" s="60"/>
      <c r="E75" s="60"/>
      <c r="F75" s="60"/>
      <c r="G75" s="60"/>
      <c r="H75" s="60"/>
      <c r="I75" s="60"/>
      <c r="J75" s="60"/>
      <c r="K75" s="60"/>
      <c r="L75" s="60"/>
      <c r="M75" s="60"/>
      <c r="N75" s="61" t="s">
        <v>1206</v>
      </c>
      <c r="O75" s="60"/>
      <c r="P75" s="104"/>
    </row>
    <row r="76" spans="1:16" ht="26.25">
      <c r="A76" s="41"/>
      <c r="B76" s="28" t="s">
        <v>758</v>
      </c>
      <c r="C76" s="21"/>
      <c r="D76" s="18"/>
      <c r="E76" s="18"/>
      <c r="F76" s="18"/>
      <c r="G76" s="18"/>
      <c r="H76" s="18"/>
      <c r="I76" s="18"/>
      <c r="J76" s="18"/>
      <c r="K76" s="18"/>
      <c r="L76" s="18"/>
      <c r="M76" s="18"/>
      <c r="N76" s="18"/>
      <c r="O76" s="18"/>
      <c r="P76" s="84"/>
    </row>
    <row r="77" spans="1:16" ht="28.5">
      <c r="A77" s="101" t="s">
        <v>1287</v>
      </c>
      <c r="B77" s="60" t="s">
        <v>759</v>
      </c>
      <c r="C77" s="10" t="s">
        <v>1562</v>
      </c>
      <c r="D77" s="62"/>
      <c r="E77" s="62"/>
      <c r="F77" s="62"/>
      <c r="G77" s="62"/>
      <c r="H77" s="62"/>
      <c r="I77" s="62"/>
      <c r="J77" s="62"/>
      <c r="K77" s="10" t="s">
        <v>987</v>
      </c>
      <c r="L77" s="20" t="s">
        <v>19</v>
      </c>
      <c r="M77" s="62"/>
      <c r="N77" s="62"/>
      <c r="O77" s="62"/>
      <c r="P77" s="103"/>
    </row>
    <row r="78" spans="1:16" ht="28.5">
      <c r="A78" s="101" t="s">
        <v>1288</v>
      </c>
      <c r="B78" s="60" t="s">
        <v>760</v>
      </c>
      <c r="C78" s="10" t="s">
        <v>1562</v>
      </c>
      <c r="D78" s="62"/>
      <c r="E78" s="62"/>
      <c r="F78" s="62"/>
      <c r="G78" s="62"/>
      <c r="H78" s="62"/>
      <c r="I78" s="62"/>
      <c r="J78" s="62"/>
      <c r="K78" s="10" t="s">
        <v>987</v>
      </c>
      <c r="L78" s="20" t="s">
        <v>19</v>
      </c>
      <c r="M78" s="62"/>
      <c r="N78" s="62"/>
      <c r="O78" s="62"/>
      <c r="P78" s="103"/>
    </row>
    <row r="79" spans="1:16" ht="213.75">
      <c r="A79" s="101" t="s">
        <v>1289</v>
      </c>
      <c r="B79" s="60" t="s">
        <v>722</v>
      </c>
      <c r="C79" s="10" t="s">
        <v>1562</v>
      </c>
      <c r="D79" s="62"/>
      <c r="E79" s="62"/>
      <c r="F79" s="62"/>
      <c r="G79" s="62"/>
      <c r="H79" s="62"/>
      <c r="I79" s="62"/>
      <c r="J79" s="62"/>
      <c r="K79" s="10" t="s">
        <v>1821</v>
      </c>
      <c r="L79" s="20" t="s">
        <v>9</v>
      </c>
      <c r="M79" s="62" t="s">
        <v>1317</v>
      </c>
      <c r="N79" s="62"/>
      <c r="O79" s="62"/>
      <c r="P79" s="103"/>
    </row>
    <row r="80" spans="1:16" ht="45">
      <c r="A80" s="101" t="s">
        <v>1290</v>
      </c>
      <c r="B80" s="60" t="s">
        <v>761</v>
      </c>
      <c r="C80" s="10" t="s">
        <v>1563</v>
      </c>
      <c r="D80" s="62"/>
      <c r="E80" s="62"/>
      <c r="F80" s="62"/>
      <c r="G80" s="62"/>
      <c r="H80" s="62"/>
      <c r="I80" s="62"/>
      <c r="J80" s="62"/>
      <c r="K80" s="10" t="s">
        <v>987</v>
      </c>
      <c r="L80" s="20" t="s">
        <v>19</v>
      </c>
      <c r="M80" s="62"/>
      <c r="N80" s="62"/>
      <c r="O80" s="62"/>
      <c r="P80" s="103"/>
    </row>
    <row r="81" spans="1:16" ht="75">
      <c r="A81" s="101" t="s">
        <v>1291</v>
      </c>
      <c r="B81" s="64" t="s">
        <v>752</v>
      </c>
      <c r="C81" s="70" t="s">
        <v>1564</v>
      </c>
      <c r="D81" s="62"/>
      <c r="E81" s="62"/>
      <c r="F81" s="62"/>
      <c r="G81" s="62"/>
      <c r="H81" s="62"/>
      <c r="I81" s="62"/>
      <c r="J81" s="62"/>
      <c r="K81" s="62"/>
      <c r="L81" s="62"/>
      <c r="M81" s="62" t="s">
        <v>1303</v>
      </c>
      <c r="N81" s="61" t="s">
        <v>1312</v>
      </c>
      <c r="O81" s="62"/>
      <c r="P81" s="103"/>
    </row>
    <row r="82" spans="1:16" ht="60">
      <c r="A82" s="101" t="s">
        <v>1292</v>
      </c>
      <c r="B82" s="60" t="s">
        <v>720</v>
      </c>
      <c r="C82" s="10" t="s">
        <v>1563</v>
      </c>
      <c r="D82" s="62"/>
      <c r="E82" s="62"/>
      <c r="F82" s="62"/>
      <c r="G82" s="62"/>
      <c r="H82" s="62"/>
      <c r="I82" s="62"/>
      <c r="J82" s="62"/>
      <c r="K82" s="10" t="s">
        <v>987</v>
      </c>
      <c r="L82" s="20" t="s">
        <v>19</v>
      </c>
      <c r="M82" s="62"/>
      <c r="N82" s="62"/>
      <c r="O82" s="62"/>
      <c r="P82" s="103"/>
    </row>
    <row r="83" spans="1:16" ht="75">
      <c r="A83" s="101" t="s">
        <v>1293</v>
      </c>
      <c r="B83" s="60" t="s">
        <v>762</v>
      </c>
      <c r="C83" s="70" t="s">
        <v>1563</v>
      </c>
      <c r="D83" s="62"/>
      <c r="E83" s="62"/>
      <c r="F83" s="62"/>
      <c r="G83" s="62"/>
      <c r="H83" s="62"/>
      <c r="I83" s="62"/>
      <c r="J83" s="62"/>
      <c r="K83" s="62"/>
      <c r="L83" s="62"/>
      <c r="M83" s="60" t="s">
        <v>28</v>
      </c>
      <c r="N83" s="62"/>
      <c r="O83" s="60"/>
      <c r="P83" s="103"/>
    </row>
    <row r="84" spans="1:16" ht="99.75">
      <c r="A84" s="101" t="s">
        <v>1294</v>
      </c>
      <c r="B84" s="60" t="s">
        <v>721</v>
      </c>
      <c r="C84" s="10" t="s">
        <v>1563</v>
      </c>
      <c r="D84" s="62"/>
      <c r="E84" s="62"/>
      <c r="F84" s="62"/>
      <c r="G84" s="62"/>
      <c r="H84" s="62"/>
      <c r="I84" s="62"/>
      <c r="J84" s="60" t="s">
        <v>1822</v>
      </c>
      <c r="K84" s="10" t="s">
        <v>1465</v>
      </c>
      <c r="L84" s="20" t="s">
        <v>24</v>
      </c>
      <c r="M84" s="62"/>
      <c r="N84" s="62"/>
      <c r="O84" s="62"/>
      <c r="P84" s="103"/>
    </row>
    <row r="85" spans="1:16" ht="45">
      <c r="A85" s="112" t="s">
        <v>1295</v>
      </c>
      <c r="B85" s="113" t="s">
        <v>730</v>
      </c>
      <c r="C85" s="10" t="s">
        <v>1565</v>
      </c>
      <c r="D85" s="114"/>
      <c r="E85" s="114"/>
      <c r="F85" s="114"/>
      <c r="G85" s="114"/>
      <c r="H85" s="114"/>
      <c r="I85" s="114"/>
      <c r="J85" s="114"/>
      <c r="K85" s="158" t="s">
        <v>987</v>
      </c>
      <c r="L85" s="100" t="s">
        <v>19</v>
      </c>
      <c r="M85" s="114"/>
      <c r="N85" s="114"/>
      <c r="O85" s="114"/>
      <c r="P85" s="115"/>
    </row>
    <row r="88" spans="1:16">
      <c r="K88" s="116" t="s">
        <v>1367</v>
      </c>
      <c r="L88" s="116" t="s">
        <v>1368</v>
      </c>
      <c r="M88" s="120"/>
      <c r="N88" s="120"/>
      <c r="O88" s="120"/>
    </row>
    <row r="89" spans="1:16">
      <c r="K89" s="90" t="s">
        <v>24</v>
      </c>
      <c r="L89" s="90">
        <f>COUNTIF($L$2:$L$85,"*F*")</f>
        <v>5</v>
      </c>
      <c r="M89" s="121"/>
      <c r="N89" s="121"/>
      <c r="O89" s="121"/>
    </row>
    <row r="90" spans="1:16">
      <c r="K90" s="89" t="s">
        <v>9</v>
      </c>
      <c r="L90" s="90">
        <f>COUNTIF($L$2:$L$85,"*P*")</f>
        <v>8</v>
      </c>
      <c r="M90" s="121"/>
      <c r="N90" s="121"/>
      <c r="O90" s="121"/>
    </row>
    <row r="91" spans="1:16">
      <c r="K91" s="90" t="s">
        <v>19</v>
      </c>
      <c r="L91" s="90">
        <f>COUNTIF($L$2:$L$85,"*N*")</f>
        <v>9</v>
      </c>
      <c r="M91" s="121"/>
      <c r="N91" s="121"/>
      <c r="O91" s="121"/>
    </row>
    <row r="92" spans="1:16">
      <c r="K92" s="90" t="s">
        <v>1369</v>
      </c>
      <c r="L92" s="90">
        <f>SUM(L89:L91)</f>
        <v>22</v>
      </c>
      <c r="M92" s="121"/>
      <c r="N92" s="121"/>
      <c r="O92" s="121"/>
    </row>
  </sheetData>
  <dataValidations count="1">
    <dataValidation type="list" allowBlank="1" showInputMessage="1" showErrorMessage="1" sqref="L17:L18 L32 L77:L80 L82 L84:L85 L41:L42 L45 L48:L49 L54 L57 L64 L66 L69 L10 L13">
      <formula1>"Full,Partial,None"</formula1>
    </dataValidation>
  </dataValidations>
  <hyperlinks>
    <hyperlink ref="E16" display="https://www.ipbes.net/sites/default/files/factsheet_sea_around_us_fisheries_catch_and_fishing_effort.pdf_x000a_Zeller D, Palomares MLD, Tavakolie A, Ang M, Belhabib D, Cheung WWL, Lam VWY, Sy E, Tsui G, Zylich K and Pauly D (2016) Still catching attention: Sea "/>
    <hyperlink ref="E19" r:id="rId1"/>
    <hyperlink ref="E42" r:id="rId2"/>
    <hyperlink ref="E13" r:id="rId3"/>
    <hyperlink ref="E17" r:id="rId4"/>
    <hyperlink ref="E41" r:id="rId5"/>
    <hyperlink ref="E45" r:id="rId6"/>
    <hyperlink ref="E49" r:id="rId7"/>
    <hyperlink ref="E54" r:id="rId8"/>
    <hyperlink ref="E56" r:id="rId9"/>
    <hyperlink ref="E64" r:id="rId10"/>
  </hyperlinks>
  <pageMargins left="0.7" right="0.7" top="0.75" bottom="0.75" header="0.3" footer="0.3"/>
  <pageSetup paperSize="9" orientation="portrait" r:id="rId11"/>
  <tableParts count="1">
    <tablePart r:id="rId1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workbookViewId="0">
      <pane xSplit="2" ySplit="1" topLeftCell="J2" activePane="bottomRight" state="frozen"/>
      <selection pane="topRight" activeCell="C1" sqref="C1"/>
      <selection pane="bottomLeft" activeCell="A2" sqref="A2"/>
      <selection pane="bottomRight" activeCell="N1" sqref="N1"/>
    </sheetView>
  </sheetViews>
  <sheetFormatPr defaultRowHeight="15"/>
  <cols>
    <col min="1" max="1" width="19.85546875" customWidth="1"/>
    <col min="2" max="2" width="39.7109375" customWidth="1"/>
    <col min="3" max="3" width="19.85546875" customWidth="1"/>
    <col min="4" max="4" width="28" customWidth="1"/>
    <col min="5" max="5" width="24.28515625" customWidth="1"/>
    <col min="6" max="6" width="53.28515625" customWidth="1"/>
    <col min="7" max="7" width="26.28515625" customWidth="1"/>
    <col min="8" max="8" width="23.28515625" customWidth="1"/>
    <col min="9" max="9" width="32.140625" customWidth="1"/>
    <col min="10" max="10" width="28.7109375" customWidth="1"/>
    <col min="11" max="11" width="24.28515625" customWidth="1"/>
    <col min="12" max="12" width="20" customWidth="1"/>
    <col min="13" max="13" width="22.7109375" customWidth="1"/>
    <col min="14" max="14" width="16.85546875" customWidth="1"/>
    <col min="15" max="16" width="8.85546875" style="85"/>
  </cols>
  <sheetData>
    <row r="1" spans="1:16" ht="60.75" customHeight="1">
      <c r="A1" s="149" t="s">
        <v>0</v>
      </c>
      <c r="B1" s="150" t="s">
        <v>1504</v>
      </c>
      <c r="C1" s="150" t="s">
        <v>1</v>
      </c>
      <c r="D1" s="150" t="s">
        <v>1727</v>
      </c>
      <c r="E1" s="150" t="s">
        <v>1509</v>
      </c>
      <c r="F1" s="150" t="s">
        <v>1508</v>
      </c>
      <c r="G1" s="150" t="s">
        <v>232</v>
      </c>
      <c r="H1" s="150" t="s">
        <v>192</v>
      </c>
      <c r="I1" s="150" t="s">
        <v>319</v>
      </c>
      <c r="J1" s="150" t="s">
        <v>1438</v>
      </c>
      <c r="K1" s="150" t="s">
        <v>1439</v>
      </c>
      <c r="L1" s="150" t="s">
        <v>1826</v>
      </c>
      <c r="M1" s="150" t="s">
        <v>983</v>
      </c>
      <c r="N1" s="151" t="s">
        <v>1728</v>
      </c>
    </row>
    <row r="2" spans="1:16">
      <c r="A2" s="161"/>
      <c r="B2" s="162" t="s">
        <v>876</v>
      </c>
      <c r="C2" s="160"/>
      <c r="D2" s="160"/>
      <c r="E2" s="160"/>
      <c r="F2" s="160"/>
      <c r="G2" s="160"/>
      <c r="H2" s="160"/>
      <c r="I2" s="160"/>
      <c r="J2" s="160"/>
      <c r="K2" s="160"/>
      <c r="L2" s="160"/>
      <c r="M2" s="160"/>
      <c r="N2" s="160"/>
      <c r="O2" s="86"/>
      <c r="P2" s="86"/>
    </row>
    <row r="3" spans="1:16" ht="45">
      <c r="A3" s="163" t="s">
        <v>877</v>
      </c>
      <c r="B3" s="56" t="s">
        <v>878</v>
      </c>
      <c r="C3" s="164"/>
      <c r="D3" s="164"/>
      <c r="E3" s="164"/>
      <c r="F3" s="164"/>
      <c r="G3" s="164"/>
      <c r="H3" s="164"/>
      <c r="I3" s="164"/>
      <c r="J3" s="164"/>
      <c r="K3" s="10" t="s">
        <v>987</v>
      </c>
      <c r="L3" s="20" t="s">
        <v>19</v>
      </c>
      <c r="M3" s="164"/>
      <c r="N3" s="164"/>
    </row>
    <row r="4" spans="1:16" ht="30">
      <c r="A4" s="163" t="s">
        <v>880</v>
      </c>
      <c r="B4" s="56" t="s">
        <v>879</v>
      </c>
      <c r="C4" s="164"/>
      <c r="D4" s="164"/>
      <c r="E4" s="164"/>
      <c r="F4" s="164"/>
      <c r="G4" s="164"/>
      <c r="H4" s="164"/>
      <c r="I4" s="164"/>
      <c r="J4" s="164"/>
      <c r="K4" s="10" t="s">
        <v>987</v>
      </c>
      <c r="L4" s="20" t="s">
        <v>19</v>
      </c>
      <c r="M4" s="164"/>
      <c r="N4" s="164"/>
    </row>
    <row r="5" spans="1:16" ht="105">
      <c r="A5" s="163" t="s">
        <v>883</v>
      </c>
      <c r="B5" s="56" t="s">
        <v>881</v>
      </c>
      <c r="C5" s="164"/>
      <c r="D5" s="164"/>
      <c r="E5" s="164"/>
      <c r="F5" s="56" t="s">
        <v>882</v>
      </c>
      <c r="G5" s="164"/>
      <c r="H5" s="164"/>
      <c r="I5" s="164"/>
      <c r="J5" s="164"/>
      <c r="K5" s="10" t="s">
        <v>987</v>
      </c>
      <c r="L5" s="20" t="s">
        <v>19</v>
      </c>
      <c r="M5" s="164"/>
      <c r="N5" s="164"/>
    </row>
    <row r="6" spans="1:16">
      <c r="A6" s="161"/>
      <c r="B6" s="162" t="s">
        <v>884</v>
      </c>
      <c r="C6" s="160"/>
      <c r="D6" s="160"/>
      <c r="E6" s="160"/>
      <c r="F6" s="160"/>
      <c r="G6" s="160"/>
      <c r="H6" s="160"/>
      <c r="I6" s="160"/>
      <c r="J6" s="160"/>
      <c r="K6" s="160"/>
      <c r="L6" s="160"/>
      <c r="M6" s="160"/>
      <c r="N6" s="160"/>
      <c r="O6" s="86"/>
      <c r="P6" s="86"/>
    </row>
    <row r="7" spans="1:16" ht="45">
      <c r="A7" s="163" t="s">
        <v>885</v>
      </c>
      <c r="B7" s="56" t="s">
        <v>886</v>
      </c>
      <c r="C7" s="164"/>
      <c r="D7" s="164"/>
      <c r="E7" s="164"/>
      <c r="F7" s="164"/>
      <c r="G7" s="164"/>
      <c r="H7" s="164"/>
      <c r="I7" s="164"/>
      <c r="J7" s="164"/>
      <c r="K7" s="10" t="s">
        <v>987</v>
      </c>
      <c r="L7" s="20" t="s">
        <v>19</v>
      </c>
      <c r="M7" s="164"/>
      <c r="N7" s="164"/>
    </row>
    <row r="8" spans="1:16" ht="30">
      <c r="A8" s="163" t="s">
        <v>892</v>
      </c>
      <c r="B8" s="56" t="s">
        <v>887</v>
      </c>
      <c r="C8" s="164"/>
      <c r="D8" s="164"/>
      <c r="E8" s="164"/>
      <c r="F8" s="164"/>
      <c r="G8" s="164"/>
      <c r="H8" s="164"/>
      <c r="I8" s="164"/>
      <c r="J8" s="164"/>
      <c r="K8" s="10" t="s">
        <v>987</v>
      </c>
      <c r="L8" s="20" t="s">
        <v>19</v>
      </c>
      <c r="M8" s="164"/>
      <c r="N8" s="164"/>
    </row>
    <row r="9" spans="1:16" ht="30">
      <c r="A9" s="163" t="s">
        <v>893</v>
      </c>
      <c r="B9" s="56" t="s">
        <v>888</v>
      </c>
      <c r="C9" s="164"/>
      <c r="D9" s="164"/>
      <c r="E9" s="164"/>
      <c r="F9" s="164"/>
      <c r="G9" s="164"/>
      <c r="H9" s="164"/>
      <c r="I9" s="164"/>
      <c r="J9" s="164"/>
      <c r="K9" s="10" t="s">
        <v>987</v>
      </c>
      <c r="L9" s="20" t="s">
        <v>19</v>
      </c>
      <c r="M9" s="164"/>
      <c r="N9" s="164"/>
    </row>
    <row r="10" spans="1:16" ht="30">
      <c r="A10" s="163" t="s">
        <v>894</v>
      </c>
      <c r="B10" s="56" t="s">
        <v>889</v>
      </c>
      <c r="C10" s="164"/>
      <c r="D10" s="164"/>
      <c r="E10" s="164"/>
      <c r="F10" s="164"/>
      <c r="G10" s="164"/>
      <c r="H10" s="164"/>
      <c r="I10" s="164"/>
      <c r="J10" s="164"/>
      <c r="K10" s="10" t="s">
        <v>987</v>
      </c>
      <c r="L10" s="20" t="s">
        <v>19</v>
      </c>
      <c r="M10" s="164"/>
      <c r="N10" s="164"/>
    </row>
    <row r="11" spans="1:16" ht="45">
      <c r="A11" s="163" t="s">
        <v>895</v>
      </c>
      <c r="B11" s="56" t="s">
        <v>890</v>
      </c>
      <c r="C11" s="164"/>
      <c r="D11" s="164"/>
      <c r="E11" s="164"/>
      <c r="F11" s="164"/>
      <c r="G11" s="164"/>
      <c r="H11" s="164"/>
      <c r="I11" s="164"/>
      <c r="J11" s="164"/>
      <c r="K11" s="10" t="s">
        <v>987</v>
      </c>
      <c r="L11" s="20" t="s">
        <v>19</v>
      </c>
      <c r="M11" s="164"/>
      <c r="N11" s="164"/>
    </row>
    <row r="12" spans="1:16">
      <c r="A12" s="161"/>
      <c r="B12" s="162" t="s">
        <v>891</v>
      </c>
      <c r="C12" s="160"/>
      <c r="D12" s="160"/>
      <c r="E12" s="160"/>
      <c r="F12" s="160"/>
      <c r="G12" s="160"/>
      <c r="H12" s="160"/>
      <c r="I12" s="160"/>
      <c r="J12" s="160"/>
      <c r="K12" s="160"/>
      <c r="L12" s="160"/>
      <c r="M12" s="160"/>
      <c r="N12" s="160"/>
      <c r="O12" s="86"/>
      <c r="P12" s="86"/>
    </row>
    <row r="13" spans="1:16" ht="45">
      <c r="A13" s="163" t="s">
        <v>897</v>
      </c>
      <c r="B13" s="56" t="s">
        <v>896</v>
      </c>
      <c r="C13" s="56"/>
      <c r="D13" s="56"/>
      <c r="E13" s="56"/>
      <c r="F13" s="56"/>
      <c r="G13" s="164"/>
      <c r="H13" s="164"/>
      <c r="I13" s="164"/>
      <c r="J13" s="164"/>
      <c r="K13" s="10" t="s">
        <v>987</v>
      </c>
      <c r="L13" s="20" t="s">
        <v>19</v>
      </c>
      <c r="M13" s="164"/>
      <c r="N13" s="164"/>
    </row>
    <row r="14" spans="1:16" ht="45">
      <c r="A14" s="163" t="s">
        <v>900</v>
      </c>
      <c r="B14" s="56" t="s">
        <v>898</v>
      </c>
      <c r="C14" s="56"/>
      <c r="D14" s="56"/>
      <c r="E14" s="56"/>
      <c r="F14" s="56" t="s">
        <v>899</v>
      </c>
      <c r="G14" s="164"/>
      <c r="H14" s="164"/>
      <c r="I14" s="164"/>
      <c r="J14" s="164"/>
      <c r="K14" s="10" t="s">
        <v>987</v>
      </c>
      <c r="L14" s="20" t="s">
        <v>19</v>
      </c>
      <c r="M14" s="164"/>
      <c r="N14" s="164"/>
    </row>
    <row r="15" spans="1:16" ht="90">
      <c r="A15" s="163" t="s">
        <v>908</v>
      </c>
      <c r="B15" s="56" t="s">
        <v>901</v>
      </c>
      <c r="C15" s="56"/>
      <c r="D15" s="56"/>
      <c r="E15" s="56"/>
      <c r="F15" s="56" t="s">
        <v>902</v>
      </c>
      <c r="G15" s="164"/>
      <c r="H15" s="164"/>
      <c r="I15" s="164"/>
      <c r="J15" s="164"/>
      <c r="K15" s="10" t="s">
        <v>987</v>
      </c>
      <c r="L15" s="20" t="s">
        <v>19</v>
      </c>
      <c r="M15" s="164"/>
      <c r="N15" s="164"/>
    </row>
    <row r="16" spans="1:16" ht="30">
      <c r="A16" s="163" t="s">
        <v>909</v>
      </c>
      <c r="B16" s="56" t="s">
        <v>903</v>
      </c>
      <c r="C16" s="56"/>
      <c r="D16" s="56"/>
      <c r="E16" s="56"/>
      <c r="F16" s="56" t="s">
        <v>904</v>
      </c>
      <c r="G16" s="164"/>
      <c r="H16" s="164"/>
      <c r="I16" s="164"/>
      <c r="J16" s="164"/>
      <c r="K16" s="10" t="s">
        <v>987</v>
      </c>
      <c r="L16" s="20" t="s">
        <v>19</v>
      </c>
      <c r="M16" s="164"/>
      <c r="N16" s="164"/>
    </row>
    <row r="17" spans="1:16" ht="75">
      <c r="A17" s="163" t="s">
        <v>910</v>
      </c>
      <c r="B17" s="56" t="s">
        <v>905</v>
      </c>
      <c r="C17" s="56"/>
      <c r="D17" s="56"/>
      <c r="E17" s="56"/>
      <c r="F17" s="56" t="s">
        <v>906</v>
      </c>
      <c r="G17" s="164"/>
      <c r="H17" s="164"/>
      <c r="I17" s="164"/>
      <c r="J17" s="164"/>
      <c r="K17" s="10" t="s">
        <v>987</v>
      </c>
      <c r="L17" s="20" t="s">
        <v>19</v>
      </c>
      <c r="M17" s="164"/>
      <c r="N17" s="164"/>
    </row>
    <row r="18" spans="1:16" ht="45">
      <c r="A18" s="163" t="s">
        <v>911</v>
      </c>
      <c r="B18" s="56" t="s">
        <v>907</v>
      </c>
      <c r="C18" s="56"/>
      <c r="D18" s="56"/>
      <c r="E18" s="56"/>
      <c r="F18" s="56"/>
      <c r="G18" s="164"/>
      <c r="H18" s="164"/>
      <c r="I18" s="164"/>
      <c r="J18" s="164"/>
      <c r="K18" s="10" t="s">
        <v>987</v>
      </c>
      <c r="L18" s="20" t="s">
        <v>19</v>
      </c>
      <c r="M18" s="164"/>
      <c r="N18" s="164"/>
    </row>
    <row r="19" spans="1:16">
      <c r="A19" s="161"/>
      <c r="B19" s="162" t="s">
        <v>912</v>
      </c>
      <c r="C19" s="160"/>
      <c r="D19" s="160"/>
      <c r="E19" s="160"/>
      <c r="F19" s="160"/>
      <c r="G19" s="160"/>
      <c r="H19" s="160"/>
      <c r="I19" s="160"/>
      <c r="J19" s="160"/>
      <c r="K19" s="160"/>
      <c r="L19" s="160"/>
      <c r="M19" s="160"/>
      <c r="N19" s="160"/>
      <c r="O19" s="86"/>
      <c r="P19" s="86"/>
    </row>
    <row r="20" spans="1:16" ht="30">
      <c r="A20" s="163" t="s">
        <v>919</v>
      </c>
      <c r="B20" s="56" t="s">
        <v>923</v>
      </c>
      <c r="C20" s="56"/>
      <c r="D20" s="56"/>
      <c r="E20" s="56"/>
      <c r="F20" s="56"/>
      <c r="G20" s="164"/>
      <c r="H20" s="164"/>
      <c r="I20" s="164"/>
      <c r="J20" s="164"/>
      <c r="K20" s="10" t="s">
        <v>987</v>
      </c>
      <c r="L20" s="20" t="s">
        <v>19</v>
      </c>
      <c r="M20" s="164"/>
      <c r="N20" s="164"/>
    </row>
    <row r="21" spans="1:16" ht="30">
      <c r="A21" s="163" t="s">
        <v>920</v>
      </c>
      <c r="B21" s="56" t="s">
        <v>924</v>
      </c>
      <c r="C21" s="56"/>
      <c r="D21" s="56"/>
      <c r="E21" s="56"/>
      <c r="F21" s="56"/>
      <c r="G21" s="164"/>
      <c r="H21" s="164"/>
      <c r="I21" s="164"/>
      <c r="J21" s="164"/>
      <c r="K21" s="10" t="s">
        <v>987</v>
      </c>
      <c r="L21" s="20" t="s">
        <v>19</v>
      </c>
      <c r="M21" s="164"/>
      <c r="N21" s="164"/>
    </row>
    <row r="22" spans="1:16" ht="45">
      <c r="A22" s="163" t="s">
        <v>921</v>
      </c>
      <c r="B22" s="56" t="s">
        <v>925</v>
      </c>
      <c r="C22" s="56"/>
      <c r="D22" s="56"/>
      <c r="E22" s="56"/>
      <c r="F22" s="56"/>
      <c r="G22" s="164"/>
      <c r="H22" s="164"/>
      <c r="I22" s="164"/>
      <c r="J22" s="164"/>
      <c r="K22" s="10" t="s">
        <v>987</v>
      </c>
      <c r="L22" s="20" t="s">
        <v>19</v>
      </c>
      <c r="M22" s="164"/>
      <c r="N22" s="164"/>
    </row>
    <row r="23" spans="1:16" ht="75">
      <c r="A23" s="163" t="s">
        <v>922</v>
      </c>
      <c r="B23" s="56" t="s">
        <v>926</v>
      </c>
      <c r="C23" s="56"/>
      <c r="D23" s="56"/>
      <c r="E23" s="56"/>
      <c r="F23" s="56" t="s">
        <v>906</v>
      </c>
      <c r="G23" s="164"/>
      <c r="H23" s="164"/>
      <c r="I23" s="164"/>
      <c r="J23" s="164"/>
      <c r="K23" s="10" t="s">
        <v>987</v>
      </c>
      <c r="L23" s="20" t="s">
        <v>19</v>
      </c>
      <c r="M23" s="164"/>
      <c r="N23" s="164"/>
    </row>
    <row r="24" spans="1:16" ht="30">
      <c r="A24" s="163" t="s">
        <v>918</v>
      </c>
      <c r="B24" s="56" t="s">
        <v>913</v>
      </c>
      <c r="C24" s="56"/>
      <c r="D24" s="56"/>
      <c r="E24" s="56"/>
      <c r="F24" s="56"/>
      <c r="G24" s="164"/>
      <c r="H24" s="164"/>
      <c r="I24" s="164"/>
      <c r="J24" s="164"/>
      <c r="K24" s="10" t="s">
        <v>987</v>
      </c>
      <c r="L24" s="20" t="s">
        <v>19</v>
      </c>
      <c r="M24" s="164"/>
      <c r="N24" s="164"/>
    </row>
    <row r="25" spans="1:16" ht="30">
      <c r="A25" s="163" t="s">
        <v>927</v>
      </c>
      <c r="B25" s="56" t="s">
        <v>914</v>
      </c>
      <c r="C25" s="56"/>
      <c r="D25" s="56"/>
      <c r="E25" s="56"/>
      <c r="F25" s="56"/>
      <c r="G25" s="164"/>
      <c r="H25" s="164"/>
      <c r="I25" s="164"/>
      <c r="J25" s="164"/>
      <c r="K25" s="10" t="s">
        <v>987</v>
      </c>
      <c r="L25" s="20" t="s">
        <v>19</v>
      </c>
      <c r="M25" s="164"/>
      <c r="N25" s="164"/>
    </row>
    <row r="26" spans="1:16" ht="30">
      <c r="A26" s="163" t="s">
        <v>928</v>
      </c>
      <c r="B26" s="56" t="s">
        <v>915</v>
      </c>
      <c r="C26" s="56"/>
      <c r="D26" s="56"/>
      <c r="E26" s="56"/>
      <c r="F26" s="56"/>
      <c r="G26" s="164"/>
      <c r="H26" s="164"/>
      <c r="I26" s="164"/>
      <c r="J26" s="164"/>
      <c r="K26" s="10" t="s">
        <v>987</v>
      </c>
      <c r="L26" s="20" t="s">
        <v>19</v>
      </c>
      <c r="M26" s="164"/>
      <c r="N26" s="164"/>
    </row>
    <row r="27" spans="1:16" ht="60">
      <c r="A27" s="163" t="s">
        <v>929</v>
      </c>
      <c r="B27" s="56" t="s">
        <v>916</v>
      </c>
      <c r="C27" s="56"/>
      <c r="D27" s="56"/>
      <c r="E27" s="56"/>
      <c r="F27" s="56" t="s">
        <v>917</v>
      </c>
      <c r="G27" s="164"/>
      <c r="H27" s="164"/>
      <c r="I27" s="164"/>
      <c r="J27" s="164"/>
      <c r="K27" s="10" t="s">
        <v>987</v>
      </c>
      <c r="L27" s="20" t="s">
        <v>19</v>
      </c>
      <c r="M27" s="164"/>
      <c r="N27" s="164"/>
    </row>
    <row r="28" spans="1:16">
      <c r="A28" s="161"/>
      <c r="B28" s="162" t="s">
        <v>930</v>
      </c>
      <c r="C28" s="160"/>
      <c r="D28" s="160"/>
      <c r="E28" s="160"/>
      <c r="F28" s="160"/>
      <c r="G28" s="160"/>
      <c r="H28" s="160"/>
      <c r="I28" s="160"/>
      <c r="J28" s="160"/>
      <c r="K28" s="160"/>
      <c r="L28" s="160"/>
      <c r="M28" s="160"/>
      <c r="N28" s="160"/>
      <c r="O28" s="86"/>
      <c r="P28" s="86"/>
    </row>
    <row r="29" spans="1:16" ht="75">
      <c r="A29" s="163" t="s">
        <v>931</v>
      </c>
      <c r="B29" s="56" t="s">
        <v>933</v>
      </c>
      <c r="C29" s="164"/>
      <c r="D29" s="164"/>
      <c r="E29" s="164"/>
      <c r="F29" s="164"/>
      <c r="G29" s="164"/>
      <c r="H29" s="164"/>
      <c r="I29" s="164"/>
      <c r="J29" s="164"/>
      <c r="K29" s="10" t="s">
        <v>987</v>
      </c>
      <c r="L29" s="20" t="s">
        <v>19</v>
      </c>
      <c r="M29" s="164"/>
      <c r="N29" s="164"/>
    </row>
    <row r="30" spans="1:16" ht="60">
      <c r="A30" s="163" t="s">
        <v>932</v>
      </c>
      <c r="B30" s="56" t="s">
        <v>934</v>
      </c>
      <c r="C30" s="164"/>
      <c r="D30" s="164"/>
      <c r="E30" s="164"/>
      <c r="F30" s="56" t="s">
        <v>935</v>
      </c>
      <c r="G30" s="164"/>
      <c r="H30" s="164"/>
      <c r="I30" s="164"/>
      <c r="J30" s="164"/>
      <c r="K30" s="10" t="s">
        <v>987</v>
      </c>
      <c r="L30" s="20" t="s">
        <v>19</v>
      </c>
      <c r="M30" s="164"/>
      <c r="N30" s="164"/>
    </row>
    <row r="31" spans="1:16">
      <c r="A31" s="161"/>
      <c r="B31" s="162" t="s">
        <v>936</v>
      </c>
      <c r="C31" s="160"/>
      <c r="D31" s="160"/>
      <c r="E31" s="160"/>
      <c r="F31" s="165"/>
      <c r="G31" s="160"/>
      <c r="H31" s="160"/>
      <c r="I31" s="160"/>
      <c r="J31" s="160"/>
      <c r="K31" s="160"/>
      <c r="L31" s="160"/>
      <c r="M31" s="160"/>
      <c r="N31" s="160"/>
      <c r="O31" s="86"/>
      <c r="P31" s="86"/>
    </row>
    <row r="32" spans="1:16" ht="90">
      <c r="A32" s="163" t="s">
        <v>946</v>
      </c>
      <c r="B32" s="56" t="s">
        <v>937</v>
      </c>
      <c r="C32" s="164"/>
      <c r="D32" s="164"/>
      <c r="E32" s="164"/>
      <c r="F32" s="56" t="s">
        <v>938</v>
      </c>
      <c r="G32" s="164"/>
      <c r="H32" s="164"/>
      <c r="I32" s="164"/>
      <c r="J32" s="164"/>
      <c r="K32" s="10" t="s">
        <v>987</v>
      </c>
      <c r="L32" s="20" t="s">
        <v>19</v>
      </c>
      <c r="M32" s="164"/>
      <c r="N32" s="164"/>
    </row>
    <row r="33" spans="1:16" ht="60">
      <c r="A33" s="163" t="s">
        <v>947</v>
      </c>
      <c r="B33" s="56" t="s">
        <v>939</v>
      </c>
      <c r="C33" s="164"/>
      <c r="D33" s="164"/>
      <c r="E33" s="164"/>
      <c r="F33" s="164"/>
      <c r="G33" s="164"/>
      <c r="H33" s="164"/>
      <c r="I33" s="164"/>
      <c r="J33" s="164"/>
      <c r="K33" s="10" t="s">
        <v>987</v>
      </c>
      <c r="L33" s="20" t="s">
        <v>19</v>
      </c>
      <c r="M33" s="164"/>
      <c r="N33" s="164"/>
    </row>
    <row r="34" spans="1:16" ht="60">
      <c r="A34" s="163" t="s">
        <v>948</v>
      </c>
      <c r="B34" s="56" t="s">
        <v>940</v>
      </c>
      <c r="C34" s="164"/>
      <c r="D34" s="164"/>
      <c r="E34" s="164"/>
      <c r="F34" s="164"/>
      <c r="G34" s="164"/>
      <c r="H34" s="164"/>
      <c r="I34" s="164"/>
      <c r="J34" s="164"/>
      <c r="K34" s="10" t="s">
        <v>987</v>
      </c>
      <c r="L34" s="20" t="s">
        <v>19</v>
      </c>
      <c r="M34" s="164"/>
      <c r="N34" s="164"/>
    </row>
    <row r="35" spans="1:16" ht="60">
      <c r="A35" s="163" t="s">
        <v>949</v>
      </c>
      <c r="B35" s="56" t="s">
        <v>941</v>
      </c>
      <c r="C35" s="164"/>
      <c r="D35" s="164"/>
      <c r="E35" s="164"/>
      <c r="F35" s="164"/>
      <c r="G35" s="164"/>
      <c r="H35" s="164"/>
      <c r="I35" s="164"/>
      <c r="J35" s="164"/>
      <c r="K35" s="10" t="s">
        <v>987</v>
      </c>
      <c r="L35" s="20" t="s">
        <v>19</v>
      </c>
      <c r="M35" s="164"/>
      <c r="N35" s="164"/>
    </row>
    <row r="36" spans="1:16" ht="75">
      <c r="A36" s="163" t="s">
        <v>950</v>
      </c>
      <c r="B36" s="56" t="s">
        <v>942</v>
      </c>
      <c r="C36" s="164"/>
      <c r="D36" s="164"/>
      <c r="E36" s="164"/>
      <c r="F36" s="164"/>
      <c r="G36" s="164"/>
      <c r="H36" s="164"/>
      <c r="I36" s="164"/>
      <c r="J36" s="164"/>
      <c r="K36" s="10" t="s">
        <v>987</v>
      </c>
      <c r="L36" s="20" t="s">
        <v>19</v>
      </c>
      <c r="M36" s="164"/>
      <c r="N36" s="164"/>
    </row>
    <row r="37" spans="1:16" ht="45">
      <c r="A37" s="163" t="s">
        <v>951</v>
      </c>
      <c r="B37" s="56" t="s">
        <v>943</v>
      </c>
      <c r="C37" s="164"/>
      <c r="D37" s="164"/>
      <c r="E37" s="164"/>
      <c r="F37" s="164"/>
      <c r="G37" s="164"/>
      <c r="H37" s="164"/>
      <c r="I37" s="164"/>
      <c r="J37" s="164"/>
      <c r="K37" s="10" t="s">
        <v>987</v>
      </c>
      <c r="L37" s="20" t="s">
        <v>19</v>
      </c>
      <c r="M37" s="164"/>
      <c r="N37" s="164"/>
    </row>
    <row r="38" spans="1:16" ht="60">
      <c r="A38" s="163" t="s">
        <v>952</v>
      </c>
      <c r="B38" s="56" t="s">
        <v>944</v>
      </c>
      <c r="C38" s="164"/>
      <c r="D38" s="164"/>
      <c r="E38" s="164"/>
      <c r="F38" s="164"/>
      <c r="G38" s="164"/>
      <c r="H38" s="164"/>
      <c r="I38" s="164"/>
      <c r="J38" s="164"/>
      <c r="K38" s="10" t="s">
        <v>987</v>
      </c>
      <c r="L38" s="20" t="s">
        <v>19</v>
      </c>
      <c r="M38" s="164"/>
      <c r="N38" s="164"/>
    </row>
    <row r="39" spans="1:16" ht="75">
      <c r="A39" s="163" t="s">
        <v>953</v>
      </c>
      <c r="B39" s="56" t="s">
        <v>945</v>
      </c>
      <c r="C39" s="164"/>
      <c r="D39" s="164"/>
      <c r="E39" s="164"/>
      <c r="F39" s="164"/>
      <c r="G39" s="164"/>
      <c r="H39" s="164"/>
      <c r="I39" s="164"/>
      <c r="J39" s="164"/>
      <c r="K39" s="10" t="s">
        <v>987</v>
      </c>
      <c r="L39" s="20" t="s">
        <v>19</v>
      </c>
      <c r="M39" s="164"/>
      <c r="N39" s="164"/>
    </row>
    <row r="40" spans="1:16">
      <c r="A40" s="161"/>
      <c r="B40" s="162" t="s">
        <v>954</v>
      </c>
      <c r="C40" s="160"/>
      <c r="D40" s="160"/>
      <c r="E40" s="160"/>
      <c r="F40" s="160"/>
      <c r="G40" s="160"/>
      <c r="H40" s="160"/>
      <c r="I40" s="160"/>
      <c r="J40" s="160"/>
      <c r="K40" s="160"/>
      <c r="L40" s="160"/>
      <c r="M40" s="160"/>
      <c r="N40" s="160"/>
      <c r="O40" s="86"/>
      <c r="P40" s="86"/>
    </row>
    <row r="41" spans="1:16" ht="30">
      <c r="A41" s="163" t="s">
        <v>962</v>
      </c>
      <c r="B41" s="56" t="s">
        <v>955</v>
      </c>
      <c r="C41" s="164"/>
      <c r="D41" s="164"/>
      <c r="E41" s="164"/>
      <c r="F41" s="164"/>
      <c r="G41" s="164"/>
      <c r="H41" s="164"/>
      <c r="I41" s="164"/>
      <c r="J41" s="164"/>
      <c r="K41" s="10" t="s">
        <v>987</v>
      </c>
      <c r="L41" s="20" t="s">
        <v>19</v>
      </c>
      <c r="M41" s="164"/>
      <c r="N41" s="164"/>
    </row>
    <row r="42" spans="1:16" ht="45">
      <c r="A42" s="163" t="s">
        <v>963</v>
      </c>
      <c r="B42" s="56" t="s">
        <v>956</v>
      </c>
      <c r="C42" s="164"/>
      <c r="D42" s="164"/>
      <c r="E42" s="164"/>
      <c r="F42" s="164"/>
      <c r="G42" s="164"/>
      <c r="H42" s="164"/>
      <c r="I42" s="164"/>
      <c r="J42" s="164"/>
      <c r="K42" s="10" t="s">
        <v>987</v>
      </c>
      <c r="L42" s="20" t="s">
        <v>19</v>
      </c>
      <c r="M42" s="164"/>
      <c r="N42" s="164"/>
    </row>
    <row r="43" spans="1:16" ht="60">
      <c r="A43" s="163" t="s">
        <v>964</v>
      </c>
      <c r="B43" s="56" t="s">
        <v>957</v>
      </c>
      <c r="C43" s="164"/>
      <c r="D43" s="164"/>
      <c r="E43" s="164"/>
      <c r="F43" s="164"/>
      <c r="G43" s="164"/>
      <c r="H43" s="164"/>
      <c r="I43" s="164"/>
      <c r="J43" s="164"/>
      <c r="K43" s="10" t="s">
        <v>987</v>
      </c>
      <c r="L43" s="20" t="s">
        <v>19</v>
      </c>
      <c r="M43" s="164"/>
      <c r="N43" s="164"/>
    </row>
    <row r="44" spans="1:16" ht="30">
      <c r="A44" s="163" t="s">
        <v>965</v>
      </c>
      <c r="B44" s="56" t="s">
        <v>958</v>
      </c>
      <c r="C44" s="164"/>
      <c r="D44" s="164"/>
      <c r="E44" s="164"/>
      <c r="F44" s="164"/>
      <c r="G44" s="164"/>
      <c r="H44" s="164"/>
      <c r="I44" s="164"/>
      <c r="J44" s="164"/>
      <c r="K44" s="10" t="s">
        <v>987</v>
      </c>
      <c r="L44" s="20" t="s">
        <v>19</v>
      </c>
      <c r="M44" s="164"/>
      <c r="N44" s="164"/>
    </row>
    <row r="45" spans="1:16" ht="75">
      <c r="A45" s="163" t="s">
        <v>966</v>
      </c>
      <c r="B45" s="56" t="s">
        <v>959</v>
      </c>
      <c r="C45" s="164"/>
      <c r="D45" s="164"/>
      <c r="E45" s="164"/>
      <c r="F45" s="164"/>
      <c r="G45" s="164"/>
      <c r="H45" s="164"/>
      <c r="I45" s="164"/>
      <c r="J45" s="164"/>
      <c r="K45" s="10" t="s">
        <v>987</v>
      </c>
      <c r="L45" s="20" t="s">
        <v>19</v>
      </c>
      <c r="M45" s="164"/>
      <c r="N45" s="164"/>
    </row>
    <row r="46" spans="1:16" ht="60">
      <c r="A46" s="166" t="s">
        <v>967</v>
      </c>
      <c r="B46" s="157" t="s">
        <v>960</v>
      </c>
      <c r="C46" s="167"/>
      <c r="D46" s="167"/>
      <c r="E46" s="167"/>
      <c r="F46" s="157" t="s">
        <v>961</v>
      </c>
      <c r="G46" s="167"/>
      <c r="H46" s="167"/>
      <c r="I46" s="167"/>
      <c r="J46" s="167"/>
      <c r="K46" s="158" t="s">
        <v>987</v>
      </c>
      <c r="L46" s="100" t="s">
        <v>19</v>
      </c>
      <c r="M46" s="167"/>
      <c r="N46" s="167"/>
    </row>
  </sheetData>
  <dataValidations count="1">
    <dataValidation type="list" allowBlank="1" showInputMessage="1" showErrorMessage="1" sqref="L7:L11 L13:L18 L20:L27 L29:L30 L32:L39 L41:L46 L3:L5">
      <formula1>"Full,Partial,None"</formula1>
    </dataValidation>
  </dataValidations>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pane xSplit="1" ySplit="1" topLeftCell="B2" activePane="bottomRight" state="frozen"/>
      <selection pane="topRight" activeCell="B1" sqref="B1"/>
      <selection pane="bottomLeft" activeCell="A2" sqref="A2"/>
      <selection pane="bottomRight" activeCell="I13" sqref="I13"/>
    </sheetView>
  </sheetViews>
  <sheetFormatPr defaultRowHeight="15"/>
  <cols>
    <col min="1" max="1" width="12.85546875" customWidth="1"/>
    <col min="2" max="2" width="44.28515625" customWidth="1"/>
    <col min="3" max="5" width="18.85546875" customWidth="1"/>
    <col min="6" max="6" width="13.7109375" customWidth="1"/>
    <col min="7" max="7" width="18.85546875" customWidth="1"/>
    <col min="8" max="8" width="13.140625" customWidth="1"/>
    <col min="9" max="9" width="41.140625" customWidth="1"/>
    <col min="10" max="10" width="40.7109375" customWidth="1"/>
    <col min="11" max="11" width="30.7109375" customWidth="1"/>
    <col min="12" max="12" width="24.140625" customWidth="1"/>
    <col min="13" max="13" width="14.28515625" customWidth="1"/>
    <col min="14" max="14" width="16.28515625" customWidth="1"/>
    <col min="15" max="15" width="17.28515625" customWidth="1"/>
  </cols>
  <sheetData>
    <row r="1" spans="1:15" ht="35.25" customHeight="1">
      <c r="A1" s="149" t="s">
        <v>0</v>
      </c>
      <c r="B1" s="150" t="s">
        <v>1504</v>
      </c>
      <c r="C1" s="150" t="s">
        <v>1513</v>
      </c>
      <c r="D1" s="150" t="s">
        <v>1823</v>
      </c>
      <c r="E1" s="150" t="s">
        <v>1511</v>
      </c>
      <c r="F1" s="150" t="s">
        <v>1508</v>
      </c>
      <c r="G1" s="150" t="s">
        <v>232</v>
      </c>
      <c r="H1" s="150" t="s">
        <v>192</v>
      </c>
      <c r="I1" s="150" t="s">
        <v>319</v>
      </c>
      <c r="J1" s="150" t="s">
        <v>1438</v>
      </c>
      <c r="K1" s="150" t="s">
        <v>1439</v>
      </c>
      <c r="L1" s="150" t="s">
        <v>1826</v>
      </c>
      <c r="M1" s="150" t="s">
        <v>1366</v>
      </c>
      <c r="N1" s="150" t="s">
        <v>1371</v>
      </c>
      <c r="O1" s="151" t="s">
        <v>1728</v>
      </c>
    </row>
    <row r="2" spans="1:15" ht="90">
      <c r="A2" s="152" t="s">
        <v>1337</v>
      </c>
      <c r="B2" s="56" t="s">
        <v>1338</v>
      </c>
      <c r="C2" s="153"/>
      <c r="D2" s="153"/>
      <c r="E2" s="153"/>
      <c r="F2" s="153"/>
      <c r="G2" s="153"/>
      <c r="H2" s="153"/>
      <c r="I2" s="56"/>
      <c r="J2" s="154" t="s">
        <v>1468</v>
      </c>
      <c r="K2" s="154" t="s">
        <v>1827</v>
      </c>
      <c r="L2" s="61" t="s">
        <v>24</v>
      </c>
      <c r="M2" s="56"/>
      <c r="N2" s="56"/>
      <c r="O2" s="155" t="s">
        <v>1339</v>
      </c>
    </row>
    <row r="3" spans="1:15" ht="90">
      <c r="A3" s="152" t="s">
        <v>1341</v>
      </c>
      <c r="B3" s="56" t="s">
        <v>1365</v>
      </c>
      <c r="C3" s="56"/>
      <c r="D3" s="56"/>
      <c r="E3" s="56"/>
      <c r="F3" s="56"/>
      <c r="G3" s="56"/>
      <c r="H3" s="56"/>
      <c r="I3" s="56"/>
      <c r="J3" s="154" t="s">
        <v>1468</v>
      </c>
      <c r="K3" s="154" t="s">
        <v>1827</v>
      </c>
      <c r="L3" s="61" t="s">
        <v>24</v>
      </c>
      <c r="M3" s="56"/>
      <c r="N3" s="56"/>
      <c r="O3" s="155" t="s">
        <v>1340</v>
      </c>
    </row>
    <row r="4" spans="1:15" ht="90">
      <c r="A4" s="152" t="s">
        <v>1342</v>
      </c>
      <c r="B4" s="56" t="s">
        <v>1343</v>
      </c>
      <c r="C4" s="56"/>
      <c r="D4" s="56"/>
      <c r="E4" s="56"/>
      <c r="F4" s="56"/>
      <c r="G4" s="56"/>
      <c r="H4" s="56"/>
      <c r="I4" s="56"/>
      <c r="J4" s="154" t="s">
        <v>1468</v>
      </c>
      <c r="K4" s="154" t="s">
        <v>1827</v>
      </c>
      <c r="L4" s="61" t="s">
        <v>24</v>
      </c>
      <c r="M4" s="56"/>
      <c r="N4" s="56"/>
      <c r="O4" s="155" t="s">
        <v>1339</v>
      </c>
    </row>
    <row r="5" spans="1:15" ht="30">
      <c r="A5" s="152" t="s">
        <v>1344</v>
      </c>
      <c r="B5" s="56" t="s">
        <v>1345</v>
      </c>
      <c r="C5" s="56"/>
      <c r="D5" s="56"/>
      <c r="E5" s="56"/>
      <c r="F5" s="56"/>
      <c r="G5" s="56"/>
      <c r="H5" s="56"/>
      <c r="I5" s="56"/>
      <c r="J5" s="56"/>
      <c r="K5" s="10" t="s">
        <v>987</v>
      </c>
      <c r="L5" s="20" t="s">
        <v>19</v>
      </c>
      <c r="M5" s="56"/>
      <c r="N5" s="56"/>
      <c r="O5" s="155"/>
    </row>
    <row r="6" spans="1:15" ht="45">
      <c r="A6" s="152" t="s">
        <v>1347</v>
      </c>
      <c r="B6" s="56" t="s">
        <v>1346</v>
      </c>
      <c r="C6" s="56"/>
      <c r="D6" s="56"/>
      <c r="E6" s="56"/>
      <c r="F6" s="56"/>
      <c r="G6" s="56"/>
      <c r="H6" s="56"/>
      <c r="I6" s="56"/>
      <c r="J6" s="56"/>
      <c r="K6" s="10" t="s">
        <v>987</v>
      </c>
      <c r="L6" s="20" t="s">
        <v>19</v>
      </c>
      <c r="M6" s="56"/>
      <c r="N6" s="56"/>
      <c r="O6" s="155"/>
    </row>
    <row r="7" spans="1:15" ht="45">
      <c r="A7" s="152" t="s">
        <v>1348</v>
      </c>
      <c r="B7" s="56" t="s">
        <v>1350</v>
      </c>
      <c r="C7" s="56"/>
      <c r="D7" s="56"/>
      <c r="E7" s="56"/>
      <c r="F7" s="56"/>
      <c r="G7" s="56"/>
      <c r="H7" s="56"/>
      <c r="I7" s="56"/>
      <c r="J7" s="56"/>
      <c r="K7" s="10" t="s">
        <v>987</v>
      </c>
      <c r="L7" s="20" t="s">
        <v>19</v>
      </c>
      <c r="M7" s="56"/>
      <c r="N7" s="56"/>
      <c r="O7" s="155"/>
    </row>
    <row r="8" spans="1:15" ht="60">
      <c r="A8" s="152" t="s">
        <v>1349</v>
      </c>
      <c r="B8" s="56" t="s">
        <v>1351</v>
      </c>
      <c r="C8" s="56"/>
      <c r="D8" s="56"/>
      <c r="E8" s="56"/>
      <c r="F8" s="56"/>
      <c r="G8" s="56"/>
      <c r="H8" s="56"/>
      <c r="I8" s="56"/>
      <c r="J8" s="56"/>
      <c r="K8" s="10" t="s">
        <v>987</v>
      </c>
      <c r="L8" s="20" t="s">
        <v>19</v>
      </c>
      <c r="M8" s="56"/>
      <c r="N8" s="56"/>
      <c r="O8" s="155"/>
    </row>
    <row r="9" spans="1:15" ht="30">
      <c r="A9" s="152" t="s">
        <v>1352</v>
      </c>
      <c r="B9" s="56" t="s">
        <v>1353</v>
      </c>
      <c r="C9" s="56"/>
      <c r="D9" s="56"/>
      <c r="E9" s="56"/>
      <c r="F9" s="56"/>
      <c r="G9" s="56"/>
      <c r="H9" s="56"/>
      <c r="I9" s="56"/>
      <c r="J9" s="56"/>
      <c r="K9" s="10" t="s">
        <v>987</v>
      </c>
      <c r="L9" s="20" t="s">
        <v>19</v>
      </c>
      <c r="M9" s="56"/>
      <c r="N9" s="56"/>
      <c r="O9" s="155"/>
    </row>
    <row r="10" spans="1:15" ht="60">
      <c r="A10" s="152" t="s">
        <v>1355</v>
      </c>
      <c r="B10" s="56" t="s">
        <v>1354</v>
      </c>
      <c r="C10" s="56"/>
      <c r="D10" s="56"/>
      <c r="E10" s="56"/>
      <c r="F10" s="56"/>
      <c r="G10" s="56"/>
      <c r="H10" s="56"/>
      <c r="I10" s="56" t="s">
        <v>1466</v>
      </c>
      <c r="J10" s="56"/>
      <c r="K10" s="56" t="s">
        <v>1828</v>
      </c>
      <c r="L10" s="20" t="s">
        <v>9</v>
      </c>
      <c r="M10" s="56"/>
      <c r="N10" s="56"/>
      <c r="O10" s="155"/>
    </row>
    <row r="11" spans="1:15" ht="45">
      <c r="A11" s="152" t="s">
        <v>1357</v>
      </c>
      <c r="B11" s="56" t="s">
        <v>1356</v>
      </c>
      <c r="C11" s="56"/>
      <c r="D11" s="56"/>
      <c r="E11" s="56"/>
      <c r="F11" s="56"/>
      <c r="G11" s="56"/>
      <c r="H11" s="56"/>
      <c r="I11" s="56"/>
      <c r="J11" s="56" t="s">
        <v>1467</v>
      </c>
      <c r="K11" s="56" t="s">
        <v>1467</v>
      </c>
      <c r="L11" s="20" t="s">
        <v>24</v>
      </c>
      <c r="M11" s="56"/>
      <c r="N11" s="56"/>
      <c r="O11" s="155"/>
    </row>
    <row r="12" spans="1:15" ht="75">
      <c r="A12" s="152" t="s">
        <v>1358</v>
      </c>
      <c r="B12" s="56" t="s">
        <v>1359</v>
      </c>
      <c r="C12" s="56"/>
      <c r="D12" s="56"/>
      <c r="E12" s="56"/>
      <c r="F12" s="56"/>
      <c r="G12" s="56"/>
      <c r="H12" s="56"/>
      <c r="I12" s="56"/>
      <c r="J12" s="56" t="s">
        <v>1462</v>
      </c>
      <c r="K12" s="56" t="s">
        <v>1462</v>
      </c>
      <c r="L12" s="20" t="s">
        <v>24</v>
      </c>
      <c r="M12" s="56"/>
      <c r="N12" s="56" t="s">
        <v>583</v>
      </c>
      <c r="O12" s="155" t="s">
        <v>1360</v>
      </c>
    </row>
    <row r="13" spans="1:15" ht="105">
      <c r="A13" s="152" t="s">
        <v>1361</v>
      </c>
      <c r="B13" s="56" t="s">
        <v>1362</v>
      </c>
      <c r="C13" s="56"/>
      <c r="D13" s="56"/>
      <c r="E13" s="56"/>
      <c r="F13" s="56"/>
      <c r="G13" s="56"/>
      <c r="H13" s="56"/>
      <c r="I13" s="56" t="s">
        <v>1829</v>
      </c>
      <c r="J13" s="56" t="s">
        <v>1464</v>
      </c>
      <c r="K13" s="56" t="s">
        <v>1463</v>
      </c>
      <c r="L13" s="20" t="s">
        <v>9</v>
      </c>
      <c r="M13" s="56"/>
      <c r="N13" s="56"/>
      <c r="O13" s="155"/>
    </row>
    <row r="14" spans="1:15" ht="45">
      <c r="A14" s="156" t="s">
        <v>1363</v>
      </c>
      <c r="B14" s="157" t="s">
        <v>1364</v>
      </c>
      <c r="C14" s="157"/>
      <c r="D14" s="157"/>
      <c r="E14" s="157"/>
      <c r="F14" s="157"/>
      <c r="G14" s="157"/>
      <c r="H14" s="157"/>
      <c r="I14" s="157"/>
      <c r="J14" s="157"/>
      <c r="K14" s="158" t="s">
        <v>987</v>
      </c>
      <c r="L14" s="100" t="s">
        <v>19</v>
      </c>
      <c r="M14" s="157"/>
      <c r="N14" s="157"/>
      <c r="O14" s="159"/>
    </row>
    <row r="16" spans="1:15">
      <c r="J16" s="116" t="s">
        <v>1367</v>
      </c>
      <c r="K16" s="116" t="s">
        <v>1368</v>
      </c>
    </row>
    <row r="17" spans="10:11">
      <c r="J17" s="90" t="s">
        <v>24</v>
      </c>
      <c r="K17" s="90">
        <f>COUNTIF($L$2:$L$14,"*F*")</f>
        <v>5</v>
      </c>
    </row>
    <row r="18" spans="10:11">
      <c r="J18" s="89" t="s">
        <v>9</v>
      </c>
      <c r="K18" s="90">
        <f>COUNTIF($L$2:$L$14,"*P*")</f>
        <v>2</v>
      </c>
    </row>
    <row r="19" spans="10:11">
      <c r="J19" s="90" t="s">
        <v>19</v>
      </c>
      <c r="K19" s="90">
        <f>COUNTIF($L$2:$L$14,"*N*")</f>
        <v>6</v>
      </c>
    </row>
    <row r="20" spans="10:11">
      <c r="J20" s="90" t="s">
        <v>1369</v>
      </c>
      <c r="K20" s="90">
        <f>SUM(K17:K19)</f>
        <v>13</v>
      </c>
    </row>
  </sheetData>
  <dataValidations count="1">
    <dataValidation type="list" allowBlank="1" showInputMessage="1" showErrorMessage="1" sqref="L2:L14">
      <formula1>"Full,Partial,None"</formula1>
    </dataValidation>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SDG Target Indicators</vt:lpstr>
      <vt:lpstr>Aichi Target Indicators</vt:lpstr>
      <vt:lpstr>UNCCD</vt:lpstr>
      <vt:lpstr>Possible Future UNFCCC</vt:lpstr>
      <vt:lpstr>UNECE SEEA Climate</vt:lpstr>
      <vt:lpstr>BIP</vt:lpstr>
      <vt:lpstr>IPBES</vt:lpstr>
      <vt:lpstr>SENDAI</vt:lpstr>
      <vt:lpstr>RAMSAR</vt:lpstr>
      <vt:lpstr>Full Possibilities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2019-04-12T15:55:19Z</dcterms:modified>
  <cp:category/>
  <cp:contentStatus/>
</cp:coreProperties>
</file>